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/>
  <mc:AlternateContent xmlns:mc="http://schemas.openxmlformats.org/markup-compatibility/2006">
    <mc:Choice Requires="x15">
      <x15ac:absPath xmlns:x15ac="http://schemas.microsoft.com/office/spreadsheetml/2010/11/ac" url="C:\Users\Fabio D. Alabar\Documents\Agroclimatologia\CURSOS\"/>
    </mc:Choice>
  </mc:AlternateContent>
  <bookViews>
    <workbookView xWindow="0" yWindow="0" windowWidth="20490" windowHeight="7365"/>
  </bookViews>
  <sheets>
    <sheet name="Inicio" sheetId="22" r:id="rId1"/>
    <sheet name="Cálculos" sheetId="1" r:id="rId2"/>
    <sheet name="Resultados" sheetId="2" r:id="rId3"/>
    <sheet name="Oct-Ene-Mar" sheetId="4" r:id="rId4"/>
    <sheet name="Jun-Sep-Dic" sheetId="20" r:id="rId5"/>
    <sheet name="Anual" sheetId="21" r:id="rId6"/>
  </sheets>
  <definedNames>
    <definedName name="_xlnm.Print_Area" localSheetId="2">Resultados!$A$1:$N$56</definedName>
  </definedNames>
  <calcPr calcId="152511"/>
</workbook>
</file>

<file path=xl/calcChain.xml><?xml version="1.0" encoding="utf-8"?>
<calcChain xmlns="http://schemas.openxmlformats.org/spreadsheetml/2006/main">
  <c r="N274" i="1" l="1"/>
  <c r="N43" i="1"/>
  <c r="N51" i="1" s="1"/>
  <c r="M274" i="1"/>
  <c r="M43" i="1"/>
  <c r="M51" i="1" s="1"/>
  <c r="M59" i="1" s="1"/>
  <c r="M67" i="1" s="1"/>
  <c r="M75" i="1" s="1"/>
  <c r="M83" i="1" s="1"/>
  <c r="M91" i="1" s="1"/>
  <c r="M99" i="1" s="1"/>
  <c r="M107" i="1" s="1"/>
  <c r="M115" i="1" s="1"/>
  <c r="M123" i="1" s="1"/>
  <c r="M131" i="1" s="1"/>
  <c r="M139" i="1" s="1"/>
  <c r="M147" i="1" s="1"/>
  <c r="M155" i="1" s="1"/>
  <c r="M163" i="1" s="1"/>
  <c r="M171" i="1" s="1"/>
  <c r="M179" i="1" s="1"/>
  <c r="M187" i="1" s="1"/>
  <c r="M195" i="1" s="1"/>
  <c r="M203" i="1" s="1"/>
  <c r="M211" i="1" s="1"/>
  <c r="M219" i="1" s="1"/>
  <c r="L274" i="1"/>
  <c r="L43" i="1"/>
  <c r="L51" i="1" s="1"/>
  <c r="L59" i="1" s="1"/>
  <c r="L67" i="1" s="1"/>
  <c r="L75" i="1" s="1"/>
  <c r="L83" i="1" s="1"/>
  <c r="L91" i="1" s="1"/>
  <c r="L99" i="1" s="1"/>
  <c r="L107" i="1" s="1"/>
  <c r="L115" i="1" s="1"/>
  <c r="L123" i="1" s="1"/>
  <c r="L131" i="1" s="1"/>
  <c r="L139" i="1" s="1"/>
  <c r="L147" i="1" s="1"/>
  <c r="L155" i="1" s="1"/>
  <c r="L163" i="1" s="1"/>
  <c r="L171" i="1" s="1"/>
  <c r="L179" i="1" s="1"/>
  <c r="L187" i="1" s="1"/>
  <c r="L195" i="1" s="1"/>
  <c r="L203" i="1" s="1"/>
  <c r="L211" i="1" s="1"/>
  <c r="L219" i="1" s="1"/>
  <c r="K274" i="1"/>
  <c r="K43" i="1"/>
  <c r="K51" i="1" s="1"/>
  <c r="K59" i="1" s="1"/>
  <c r="K67" i="1" s="1"/>
  <c r="K75" i="1" s="1"/>
  <c r="K83" i="1" s="1"/>
  <c r="K91" i="1" s="1"/>
  <c r="K99" i="1" s="1"/>
  <c r="K107" i="1" s="1"/>
  <c r="K115" i="1" s="1"/>
  <c r="K123" i="1" s="1"/>
  <c r="K131" i="1" s="1"/>
  <c r="K139" i="1" s="1"/>
  <c r="K147" i="1" s="1"/>
  <c r="K155" i="1" s="1"/>
  <c r="K163" i="1" s="1"/>
  <c r="K171" i="1" s="1"/>
  <c r="K179" i="1" s="1"/>
  <c r="K187" i="1" s="1"/>
  <c r="K195" i="1" s="1"/>
  <c r="K203" i="1" s="1"/>
  <c r="K211" i="1" s="1"/>
  <c r="K219" i="1" s="1"/>
  <c r="J274" i="1"/>
  <c r="J43" i="1"/>
  <c r="J51" i="1" s="1"/>
  <c r="J59" i="1" s="1"/>
  <c r="J67" i="1" s="1"/>
  <c r="J75" i="1" s="1"/>
  <c r="J83" i="1" s="1"/>
  <c r="J91" i="1" s="1"/>
  <c r="J99" i="1" s="1"/>
  <c r="J107" i="1" s="1"/>
  <c r="J115" i="1" s="1"/>
  <c r="J123" i="1" s="1"/>
  <c r="J131" i="1" s="1"/>
  <c r="J139" i="1" s="1"/>
  <c r="J147" i="1" s="1"/>
  <c r="J155" i="1" s="1"/>
  <c r="J163" i="1" s="1"/>
  <c r="J171" i="1" s="1"/>
  <c r="J179" i="1" s="1"/>
  <c r="J187" i="1" s="1"/>
  <c r="J195" i="1" s="1"/>
  <c r="J203" i="1" s="1"/>
  <c r="J211" i="1" s="1"/>
  <c r="J219" i="1" s="1"/>
  <c r="J227" i="1" s="1"/>
  <c r="I274" i="1"/>
  <c r="I43" i="1"/>
  <c r="I51" i="1" s="1"/>
  <c r="I59" i="1" s="1"/>
  <c r="I67" i="1" s="1"/>
  <c r="I75" i="1" s="1"/>
  <c r="I83" i="1" s="1"/>
  <c r="I91" i="1" s="1"/>
  <c r="I99" i="1" s="1"/>
  <c r="I107" i="1" s="1"/>
  <c r="I115" i="1" s="1"/>
  <c r="I123" i="1" s="1"/>
  <c r="I131" i="1" s="1"/>
  <c r="I139" i="1" s="1"/>
  <c r="I147" i="1" s="1"/>
  <c r="I155" i="1" s="1"/>
  <c r="I163" i="1" s="1"/>
  <c r="I171" i="1" s="1"/>
  <c r="I179" i="1" s="1"/>
  <c r="I187" i="1" s="1"/>
  <c r="I195" i="1" s="1"/>
  <c r="I203" i="1" s="1"/>
  <c r="I211" i="1" s="1"/>
  <c r="I219" i="1" s="1"/>
  <c r="I227" i="1" s="1"/>
  <c r="H274" i="1"/>
  <c r="H43" i="1"/>
  <c r="H51" i="1" s="1"/>
  <c r="H59" i="1" s="1"/>
  <c r="H67" i="1" s="1"/>
  <c r="H75" i="1" s="1"/>
  <c r="H83" i="1" s="1"/>
  <c r="H91" i="1" s="1"/>
  <c r="H99" i="1" s="1"/>
  <c r="H107" i="1" s="1"/>
  <c r="H115" i="1" s="1"/>
  <c r="H123" i="1" s="1"/>
  <c r="H131" i="1" s="1"/>
  <c r="H139" i="1" s="1"/>
  <c r="H147" i="1" s="1"/>
  <c r="H155" i="1" s="1"/>
  <c r="H163" i="1" s="1"/>
  <c r="H171" i="1" s="1"/>
  <c r="H179" i="1" s="1"/>
  <c r="H187" i="1" s="1"/>
  <c r="H195" i="1" s="1"/>
  <c r="H203" i="1" s="1"/>
  <c r="H211" i="1" s="1"/>
  <c r="H219" i="1" s="1"/>
  <c r="H227" i="1" s="1"/>
  <c r="G274" i="1"/>
  <c r="G43" i="1"/>
  <c r="G51" i="1" s="1"/>
  <c r="G59" i="1" s="1"/>
  <c r="G67" i="1" s="1"/>
  <c r="G75" i="1" s="1"/>
  <c r="G83" i="1" s="1"/>
  <c r="G91" i="1" s="1"/>
  <c r="G99" i="1" s="1"/>
  <c r="G107" i="1" s="1"/>
  <c r="G115" i="1" s="1"/>
  <c r="G123" i="1" s="1"/>
  <c r="G131" i="1" s="1"/>
  <c r="G139" i="1" s="1"/>
  <c r="G147" i="1" s="1"/>
  <c r="G155" i="1" s="1"/>
  <c r="G163" i="1" s="1"/>
  <c r="G171" i="1" s="1"/>
  <c r="G179" i="1" s="1"/>
  <c r="G187" i="1" s="1"/>
  <c r="G195" i="1" s="1"/>
  <c r="G203" i="1" s="1"/>
  <c r="G211" i="1" s="1"/>
  <c r="G219" i="1" s="1"/>
  <c r="G227" i="1" s="1"/>
  <c r="F274" i="1"/>
  <c r="F43" i="1"/>
  <c r="F51" i="1" s="1"/>
  <c r="F59" i="1" s="1"/>
  <c r="F67" i="1" s="1"/>
  <c r="F75" i="1" s="1"/>
  <c r="F83" i="1" s="1"/>
  <c r="F91" i="1" s="1"/>
  <c r="F99" i="1" s="1"/>
  <c r="F107" i="1" s="1"/>
  <c r="F115" i="1" s="1"/>
  <c r="F123" i="1" s="1"/>
  <c r="F131" i="1" s="1"/>
  <c r="F139" i="1" s="1"/>
  <c r="F147" i="1" s="1"/>
  <c r="F155" i="1" s="1"/>
  <c r="F163" i="1" s="1"/>
  <c r="F171" i="1" s="1"/>
  <c r="F179" i="1" s="1"/>
  <c r="F187" i="1" s="1"/>
  <c r="F195" i="1" s="1"/>
  <c r="F203" i="1" s="1"/>
  <c r="F211" i="1" s="1"/>
  <c r="F219" i="1" s="1"/>
  <c r="F227" i="1" s="1"/>
  <c r="E274" i="1"/>
  <c r="E43" i="1"/>
  <c r="E51" i="1" s="1"/>
  <c r="E59" i="1" s="1"/>
  <c r="E67" i="1" s="1"/>
  <c r="E75" i="1" s="1"/>
  <c r="E83" i="1" s="1"/>
  <c r="E91" i="1" s="1"/>
  <c r="E99" i="1" s="1"/>
  <c r="E107" i="1" s="1"/>
  <c r="E115" i="1" s="1"/>
  <c r="E123" i="1" s="1"/>
  <c r="E131" i="1" s="1"/>
  <c r="E139" i="1" s="1"/>
  <c r="E147" i="1" s="1"/>
  <c r="E155" i="1" s="1"/>
  <c r="E163" i="1" s="1"/>
  <c r="E171" i="1" s="1"/>
  <c r="E179" i="1" s="1"/>
  <c r="E187" i="1" s="1"/>
  <c r="E195" i="1" s="1"/>
  <c r="E203" i="1" s="1"/>
  <c r="E211" i="1" s="1"/>
  <c r="E219" i="1" s="1"/>
  <c r="E227" i="1" s="1"/>
  <c r="D274" i="1"/>
  <c r="D43" i="1"/>
  <c r="D51" i="1" s="1"/>
  <c r="D59" i="1" s="1"/>
  <c r="D67" i="1" s="1"/>
  <c r="D75" i="1" s="1"/>
  <c r="D83" i="1" s="1"/>
  <c r="D91" i="1" s="1"/>
  <c r="D99" i="1" s="1"/>
  <c r="D107" i="1" s="1"/>
  <c r="D115" i="1" s="1"/>
  <c r="D123" i="1" s="1"/>
  <c r="D131" i="1" s="1"/>
  <c r="D139" i="1" s="1"/>
  <c r="D147" i="1" s="1"/>
  <c r="D155" i="1" s="1"/>
  <c r="D163" i="1" s="1"/>
  <c r="D171" i="1" s="1"/>
  <c r="D179" i="1" s="1"/>
  <c r="D187" i="1" s="1"/>
  <c r="D195" i="1" s="1"/>
  <c r="D203" i="1" s="1"/>
  <c r="D211" i="1" s="1"/>
  <c r="D219" i="1" s="1"/>
  <c r="D227" i="1" s="1"/>
  <c r="C274" i="1"/>
  <c r="C43" i="1"/>
  <c r="C51" i="1" s="1"/>
  <c r="C59" i="1" s="1"/>
  <c r="C67" i="1" s="1"/>
  <c r="C75" i="1" s="1"/>
  <c r="C83" i="1" s="1"/>
  <c r="C91" i="1" s="1"/>
  <c r="C99" i="1" s="1"/>
  <c r="C107" i="1" s="1"/>
  <c r="C115" i="1" s="1"/>
  <c r="C123" i="1" s="1"/>
  <c r="C131" i="1" s="1"/>
  <c r="C139" i="1" s="1"/>
  <c r="C147" i="1" s="1"/>
  <c r="C155" i="1" s="1"/>
  <c r="C163" i="1" s="1"/>
  <c r="C171" i="1" s="1"/>
  <c r="C179" i="1" s="1"/>
  <c r="C187" i="1" s="1"/>
  <c r="C195" i="1" s="1"/>
  <c r="C203" i="1" s="1"/>
  <c r="C211" i="1" s="1"/>
  <c r="C219" i="1" s="1"/>
  <c r="C227" i="1" s="1"/>
  <c r="N266" i="1"/>
  <c r="M266" i="1"/>
  <c r="L266" i="1"/>
  <c r="K266" i="1"/>
  <c r="J266" i="1"/>
  <c r="I266" i="1"/>
  <c r="H266" i="1"/>
  <c r="G266" i="1"/>
  <c r="F266" i="1"/>
  <c r="E266" i="1"/>
  <c r="D266" i="1"/>
  <c r="C266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N218" i="1"/>
  <c r="M218" i="1"/>
  <c r="L218" i="1"/>
  <c r="K218" i="1"/>
  <c r="J218" i="1"/>
  <c r="J220" i="1"/>
  <c r="I218" i="1"/>
  <c r="H218" i="1"/>
  <c r="G218" i="1"/>
  <c r="G220" i="1" s="1"/>
  <c r="F218" i="1"/>
  <c r="E218" i="1"/>
  <c r="D218" i="1"/>
  <c r="D220" i="1" s="1"/>
  <c r="C218" i="1"/>
  <c r="O218" i="1" s="1"/>
  <c r="N210" i="1"/>
  <c r="M210" i="1"/>
  <c r="M212" i="1" s="1"/>
  <c r="L210" i="1"/>
  <c r="L212" i="1" s="1"/>
  <c r="K210" i="1"/>
  <c r="J210" i="1"/>
  <c r="I210" i="1"/>
  <c r="I212" i="1" s="1"/>
  <c r="H210" i="1"/>
  <c r="G210" i="1"/>
  <c r="F210" i="1"/>
  <c r="E210" i="1"/>
  <c r="E212" i="1" s="1"/>
  <c r="D210" i="1"/>
  <c r="D212" i="1" s="1"/>
  <c r="C210" i="1"/>
  <c r="C212" i="1"/>
  <c r="N202" i="1"/>
  <c r="M202" i="1"/>
  <c r="M204" i="1" s="1"/>
  <c r="L202" i="1"/>
  <c r="L204" i="1"/>
  <c r="K202" i="1"/>
  <c r="K204" i="1" s="1"/>
  <c r="J202" i="1"/>
  <c r="J204" i="1" s="1"/>
  <c r="I202" i="1"/>
  <c r="H202" i="1"/>
  <c r="H204" i="1"/>
  <c r="G202" i="1"/>
  <c r="F202" i="1"/>
  <c r="E202" i="1"/>
  <c r="D202" i="1"/>
  <c r="C202" i="1"/>
  <c r="N194" i="1"/>
  <c r="M194" i="1"/>
  <c r="M196" i="1" s="1"/>
  <c r="L194" i="1"/>
  <c r="L196" i="1" s="1"/>
  <c r="K194" i="1"/>
  <c r="J194" i="1"/>
  <c r="J196" i="1" s="1"/>
  <c r="I194" i="1"/>
  <c r="I196" i="1" s="1"/>
  <c r="H194" i="1"/>
  <c r="G194" i="1"/>
  <c r="G196" i="1"/>
  <c r="F194" i="1"/>
  <c r="E194" i="1"/>
  <c r="E196" i="1" s="1"/>
  <c r="D194" i="1"/>
  <c r="C194" i="1"/>
  <c r="C196" i="1" s="1"/>
  <c r="N186" i="1"/>
  <c r="M186" i="1"/>
  <c r="L186" i="1"/>
  <c r="L188" i="1" s="1"/>
  <c r="K186" i="1"/>
  <c r="K188" i="1" s="1"/>
  <c r="J186" i="1"/>
  <c r="J188" i="1" s="1"/>
  <c r="I186" i="1"/>
  <c r="H186" i="1"/>
  <c r="G186" i="1"/>
  <c r="G188" i="1" s="1"/>
  <c r="F186" i="1"/>
  <c r="F188" i="1" s="1"/>
  <c r="E186" i="1"/>
  <c r="E188" i="1"/>
  <c r="D186" i="1"/>
  <c r="C186" i="1"/>
  <c r="C188" i="1" s="1"/>
  <c r="N178" i="1"/>
  <c r="M178" i="1"/>
  <c r="M180" i="1" s="1"/>
  <c r="L178" i="1"/>
  <c r="L180" i="1"/>
  <c r="K178" i="1"/>
  <c r="J178" i="1"/>
  <c r="J180" i="1" s="1"/>
  <c r="I178" i="1"/>
  <c r="I180" i="1" s="1"/>
  <c r="H178" i="1"/>
  <c r="G178" i="1"/>
  <c r="G180" i="1" s="1"/>
  <c r="F178" i="1"/>
  <c r="F180" i="1" s="1"/>
  <c r="E178" i="1"/>
  <c r="E180" i="1" s="1"/>
  <c r="D178" i="1"/>
  <c r="C178" i="1"/>
  <c r="N170" i="1"/>
  <c r="M170" i="1"/>
  <c r="M172" i="1" s="1"/>
  <c r="L170" i="1"/>
  <c r="L172" i="1" s="1"/>
  <c r="K170" i="1"/>
  <c r="K172" i="1" s="1"/>
  <c r="J170" i="1"/>
  <c r="J172" i="1" s="1"/>
  <c r="I170" i="1"/>
  <c r="H170" i="1"/>
  <c r="H172" i="1"/>
  <c r="G170" i="1"/>
  <c r="G172" i="1" s="1"/>
  <c r="F170" i="1"/>
  <c r="E170" i="1"/>
  <c r="E172" i="1" s="1"/>
  <c r="D170" i="1"/>
  <c r="O170" i="1" s="1"/>
  <c r="C170" i="1"/>
  <c r="N162" i="1"/>
  <c r="M162" i="1"/>
  <c r="M164" i="1" s="1"/>
  <c r="L162" i="1"/>
  <c r="L164" i="1" s="1"/>
  <c r="K162" i="1"/>
  <c r="K164" i="1"/>
  <c r="J162" i="1"/>
  <c r="J164" i="1" s="1"/>
  <c r="I162" i="1"/>
  <c r="I164" i="1" s="1"/>
  <c r="H162" i="1"/>
  <c r="H164" i="1" s="1"/>
  <c r="G162" i="1"/>
  <c r="F162" i="1"/>
  <c r="E162" i="1"/>
  <c r="D162" i="1"/>
  <c r="C162" i="1"/>
  <c r="C164" i="1"/>
  <c r="N154" i="1"/>
  <c r="M154" i="1"/>
  <c r="M156" i="1" s="1"/>
  <c r="L154" i="1"/>
  <c r="L156" i="1"/>
  <c r="K154" i="1"/>
  <c r="K156" i="1" s="1"/>
  <c r="J154" i="1"/>
  <c r="J156" i="1" s="1"/>
  <c r="I154" i="1"/>
  <c r="I156" i="1" s="1"/>
  <c r="H154" i="1"/>
  <c r="H156" i="1" s="1"/>
  <c r="G154" i="1"/>
  <c r="G156" i="1" s="1"/>
  <c r="F154" i="1"/>
  <c r="F156" i="1" s="1"/>
  <c r="E154" i="1"/>
  <c r="E156" i="1" s="1"/>
  <c r="D154" i="1"/>
  <c r="D156" i="1"/>
  <c r="C154" i="1"/>
  <c r="C156" i="1" s="1"/>
  <c r="N146" i="1"/>
  <c r="M146" i="1"/>
  <c r="M148" i="1"/>
  <c r="L146" i="1"/>
  <c r="L148" i="1" s="1"/>
  <c r="K146" i="1"/>
  <c r="K148" i="1" s="1"/>
  <c r="J146" i="1"/>
  <c r="J148" i="1" s="1"/>
  <c r="I146" i="1"/>
  <c r="I148" i="1"/>
  <c r="H146" i="1"/>
  <c r="H148" i="1" s="1"/>
  <c r="G146" i="1"/>
  <c r="G148" i="1" s="1"/>
  <c r="F146" i="1"/>
  <c r="F148" i="1" s="1"/>
  <c r="E146" i="1"/>
  <c r="E148" i="1"/>
  <c r="D146" i="1"/>
  <c r="C146" i="1"/>
  <c r="C148" i="1" s="1"/>
  <c r="N138" i="1"/>
  <c r="M138" i="1"/>
  <c r="M140" i="1"/>
  <c r="L138" i="1"/>
  <c r="L140" i="1" s="1"/>
  <c r="K138" i="1"/>
  <c r="K140" i="1" s="1"/>
  <c r="J138" i="1"/>
  <c r="J140" i="1" s="1"/>
  <c r="I138" i="1"/>
  <c r="I140" i="1" s="1"/>
  <c r="H138" i="1"/>
  <c r="H140" i="1" s="1"/>
  <c r="G138" i="1"/>
  <c r="G140" i="1" s="1"/>
  <c r="F138" i="1"/>
  <c r="E138" i="1"/>
  <c r="E140" i="1"/>
  <c r="D138" i="1"/>
  <c r="D140" i="1" s="1"/>
  <c r="C138" i="1"/>
  <c r="C140" i="1" s="1"/>
  <c r="N130" i="1"/>
  <c r="M130" i="1"/>
  <c r="M132" i="1" s="1"/>
  <c r="L130" i="1"/>
  <c r="L132" i="1"/>
  <c r="K130" i="1"/>
  <c r="K132" i="1" s="1"/>
  <c r="J130" i="1"/>
  <c r="J132" i="1" s="1"/>
  <c r="I130" i="1"/>
  <c r="I132" i="1" s="1"/>
  <c r="H130" i="1"/>
  <c r="H132" i="1"/>
  <c r="G130" i="1"/>
  <c r="G132" i="1" s="1"/>
  <c r="F130" i="1"/>
  <c r="F132" i="1" s="1"/>
  <c r="E130" i="1"/>
  <c r="E132" i="1" s="1"/>
  <c r="D130" i="1"/>
  <c r="D132" i="1"/>
  <c r="C130" i="1"/>
  <c r="C132" i="1" s="1"/>
  <c r="N122" i="1"/>
  <c r="M122" i="1"/>
  <c r="M124" i="1" s="1"/>
  <c r="L122" i="1"/>
  <c r="L124" i="1" s="1"/>
  <c r="K122" i="1"/>
  <c r="K124" i="1" s="1"/>
  <c r="J122" i="1"/>
  <c r="J124" i="1" s="1"/>
  <c r="I122" i="1"/>
  <c r="I124" i="1" s="1"/>
  <c r="H122" i="1"/>
  <c r="H124" i="1"/>
  <c r="G122" i="1"/>
  <c r="G124" i="1" s="1"/>
  <c r="F122" i="1"/>
  <c r="F124" i="1" s="1"/>
  <c r="E122" i="1"/>
  <c r="E124" i="1" s="1"/>
  <c r="D122" i="1"/>
  <c r="C122" i="1"/>
  <c r="C124" i="1" s="1"/>
  <c r="N114" i="1"/>
  <c r="M114" i="1"/>
  <c r="M116" i="1" s="1"/>
  <c r="L114" i="1"/>
  <c r="L116" i="1" s="1"/>
  <c r="K114" i="1"/>
  <c r="K116" i="1" s="1"/>
  <c r="J114" i="1"/>
  <c r="J116" i="1"/>
  <c r="I114" i="1"/>
  <c r="I116" i="1" s="1"/>
  <c r="H114" i="1"/>
  <c r="H116" i="1" s="1"/>
  <c r="G114" i="1"/>
  <c r="G116" i="1" s="1"/>
  <c r="F114" i="1"/>
  <c r="F116" i="1"/>
  <c r="E114" i="1"/>
  <c r="E116" i="1" s="1"/>
  <c r="D114" i="1"/>
  <c r="D116" i="1" s="1"/>
  <c r="C114" i="1"/>
  <c r="C116" i="1" s="1"/>
  <c r="N106" i="1"/>
  <c r="M106" i="1"/>
  <c r="M108" i="1" s="1"/>
  <c r="L106" i="1"/>
  <c r="L108" i="1" s="1"/>
  <c r="K106" i="1"/>
  <c r="K108" i="1"/>
  <c r="J106" i="1"/>
  <c r="J108" i="1" s="1"/>
  <c r="I106" i="1"/>
  <c r="I108" i="1" s="1"/>
  <c r="H106" i="1"/>
  <c r="H108" i="1" s="1"/>
  <c r="G106" i="1"/>
  <c r="G108" i="1" s="1"/>
  <c r="F106" i="1"/>
  <c r="F108" i="1" s="1"/>
  <c r="E106" i="1"/>
  <c r="E108" i="1" s="1"/>
  <c r="D106" i="1"/>
  <c r="D108" i="1" s="1"/>
  <c r="C106" i="1"/>
  <c r="C108" i="1"/>
  <c r="N98" i="1"/>
  <c r="M98" i="1"/>
  <c r="M100" i="1" s="1"/>
  <c r="L98" i="1"/>
  <c r="L100" i="1"/>
  <c r="K98" i="1"/>
  <c r="K100" i="1" s="1"/>
  <c r="J98" i="1"/>
  <c r="J100" i="1" s="1"/>
  <c r="I98" i="1"/>
  <c r="I100" i="1" s="1"/>
  <c r="H98" i="1"/>
  <c r="H100" i="1"/>
  <c r="G98" i="1"/>
  <c r="G100" i="1" s="1"/>
  <c r="F98" i="1"/>
  <c r="F100" i="1" s="1"/>
  <c r="E98" i="1"/>
  <c r="E100" i="1" s="1"/>
  <c r="D98" i="1"/>
  <c r="D100" i="1"/>
  <c r="C98" i="1"/>
  <c r="C100" i="1" s="1"/>
  <c r="N90" i="1"/>
  <c r="M90" i="1"/>
  <c r="M92" i="1" s="1"/>
  <c r="L90" i="1"/>
  <c r="L92" i="1" s="1"/>
  <c r="K90" i="1"/>
  <c r="K92" i="1" s="1"/>
  <c r="J90" i="1"/>
  <c r="J92" i="1" s="1"/>
  <c r="I90" i="1"/>
  <c r="I92" i="1" s="1"/>
  <c r="H90" i="1"/>
  <c r="H92" i="1" s="1"/>
  <c r="G90" i="1"/>
  <c r="G92" i="1" s="1"/>
  <c r="F90" i="1"/>
  <c r="F92" i="1"/>
  <c r="E90" i="1"/>
  <c r="E92" i="1" s="1"/>
  <c r="D90" i="1"/>
  <c r="D92" i="1" s="1"/>
  <c r="C90" i="1"/>
  <c r="C92" i="1" s="1"/>
  <c r="N82" i="1"/>
  <c r="M82" i="1"/>
  <c r="M84" i="1" s="1"/>
  <c r="L82" i="1"/>
  <c r="L84" i="1" s="1"/>
  <c r="K82" i="1"/>
  <c r="K84" i="1" s="1"/>
  <c r="J82" i="1"/>
  <c r="J84" i="1"/>
  <c r="I82" i="1"/>
  <c r="I84" i="1" s="1"/>
  <c r="H82" i="1"/>
  <c r="H84" i="1" s="1"/>
  <c r="G82" i="1"/>
  <c r="G84" i="1" s="1"/>
  <c r="F82" i="1"/>
  <c r="F84" i="1" s="1"/>
  <c r="E82" i="1"/>
  <c r="E84" i="1" s="1"/>
  <c r="D82" i="1"/>
  <c r="D84" i="1" s="1"/>
  <c r="C82" i="1"/>
  <c r="C84" i="1" s="1"/>
  <c r="N74" i="1"/>
  <c r="M74" i="1"/>
  <c r="M76" i="1" s="1"/>
  <c r="L74" i="1"/>
  <c r="L76" i="1" s="1"/>
  <c r="K74" i="1"/>
  <c r="K76" i="1" s="1"/>
  <c r="J74" i="1"/>
  <c r="J76" i="1" s="1"/>
  <c r="I74" i="1"/>
  <c r="I76" i="1" s="1"/>
  <c r="H74" i="1"/>
  <c r="H76" i="1" s="1"/>
  <c r="G74" i="1"/>
  <c r="G76" i="1" s="1"/>
  <c r="F74" i="1"/>
  <c r="F76" i="1" s="1"/>
  <c r="E74" i="1"/>
  <c r="E76" i="1" s="1"/>
  <c r="D74" i="1"/>
  <c r="D76" i="1" s="1"/>
  <c r="C74" i="1"/>
  <c r="C76" i="1" s="1"/>
  <c r="N66" i="1"/>
  <c r="M66" i="1"/>
  <c r="M68" i="1" s="1"/>
  <c r="L66" i="1"/>
  <c r="L68" i="1" s="1"/>
  <c r="K66" i="1"/>
  <c r="K68" i="1" s="1"/>
  <c r="J66" i="1"/>
  <c r="J68" i="1" s="1"/>
  <c r="I66" i="1"/>
  <c r="I68" i="1" s="1"/>
  <c r="H66" i="1"/>
  <c r="H68" i="1" s="1"/>
  <c r="G66" i="1"/>
  <c r="G68" i="1" s="1"/>
  <c r="F66" i="1"/>
  <c r="F68" i="1" s="1"/>
  <c r="E66" i="1"/>
  <c r="E68" i="1" s="1"/>
  <c r="D66" i="1"/>
  <c r="C66" i="1"/>
  <c r="C68" i="1" s="1"/>
  <c r="N58" i="1"/>
  <c r="M58" i="1"/>
  <c r="M60" i="1" s="1"/>
  <c r="L58" i="1"/>
  <c r="L60" i="1" s="1"/>
  <c r="K58" i="1"/>
  <c r="K60" i="1" s="1"/>
  <c r="J58" i="1"/>
  <c r="J60" i="1" s="1"/>
  <c r="I58" i="1"/>
  <c r="I60" i="1" s="1"/>
  <c r="H58" i="1"/>
  <c r="H60" i="1" s="1"/>
  <c r="G58" i="1"/>
  <c r="G60" i="1" s="1"/>
  <c r="F58" i="1"/>
  <c r="F60" i="1"/>
  <c r="E58" i="1"/>
  <c r="E60" i="1" s="1"/>
  <c r="D58" i="1"/>
  <c r="D60" i="1" s="1"/>
  <c r="C58" i="1"/>
  <c r="C60" i="1" s="1"/>
  <c r="N50" i="1"/>
  <c r="M50" i="1"/>
  <c r="M52" i="1" s="1"/>
  <c r="L50" i="1"/>
  <c r="L52" i="1" s="1"/>
  <c r="K50" i="1"/>
  <c r="K52" i="1" s="1"/>
  <c r="J50" i="1"/>
  <c r="J52" i="1" s="1"/>
  <c r="I50" i="1"/>
  <c r="I52" i="1" s="1"/>
  <c r="H50" i="1"/>
  <c r="H52" i="1" s="1"/>
  <c r="G50" i="1"/>
  <c r="G52" i="1"/>
  <c r="F50" i="1"/>
  <c r="F52" i="1" s="1"/>
  <c r="E50" i="1"/>
  <c r="E52" i="1" s="1"/>
  <c r="D50" i="1"/>
  <c r="C50" i="1"/>
  <c r="C52" i="1" s="1"/>
  <c r="N42" i="1"/>
  <c r="N44" i="1" s="1"/>
  <c r="M42" i="1"/>
  <c r="M44" i="1" s="1"/>
  <c r="L42" i="1"/>
  <c r="L44" i="1" s="1"/>
  <c r="K42" i="1"/>
  <c r="K44" i="1"/>
  <c r="J42" i="1"/>
  <c r="J44" i="1" s="1"/>
  <c r="I42" i="1"/>
  <c r="I44" i="1" s="1"/>
  <c r="H42" i="1"/>
  <c r="H44" i="1" s="1"/>
  <c r="G42" i="1"/>
  <c r="G44" i="1" s="1"/>
  <c r="F42" i="1"/>
  <c r="F44" i="1" s="1"/>
  <c r="E42" i="1"/>
  <c r="E44" i="1" s="1"/>
  <c r="D42" i="1"/>
  <c r="D44" i="1" s="1"/>
  <c r="D45" i="1" s="1"/>
  <c r="C282" i="1"/>
  <c r="C283" i="1"/>
  <c r="A274" i="1"/>
  <c r="A266" i="1"/>
  <c r="A258" i="1"/>
  <c r="A250" i="1"/>
  <c r="A242" i="1"/>
  <c r="A234" i="1"/>
  <c r="A226" i="1"/>
  <c r="A218" i="1"/>
  <c r="A210" i="1"/>
  <c r="A202" i="1"/>
  <c r="A194" i="1"/>
  <c r="N282" i="1"/>
  <c r="M283" i="1"/>
  <c r="M282" i="1"/>
  <c r="L283" i="1"/>
  <c r="L282" i="1"/>
  <c r="K283" i="1"/>
  <c r="K282" i="1"/>
  <c r="J283" i="1"/>
  <c r="J282" i="1"/>
  <c r="I283" i="1"/>
  <c r="I282" i="1"/>
  <c r="H283" i="1"/>
  <c r="H282" i="1"/>
  <c r="G283" i="1"/>
  <c r="G282" i="1"/>
  <c r="F283" i="1"/>
  <c r="F282" i="1"/>
  <c r="E283" i="1"/>
  <c r="E282" i="1"/>
  <c r="D283" i="1"/>
  <c r="D282" i="1"/>
  <c r="O274" i="1"/>
  <c r="O242" i="1"/>
  <c r="O32" i="1"/>
  <c r="O33" i="1"/>
  <c r="O34" i="1"/>
  <c r="O35" i="1"/>
  <c r="O36" i="1"/>
  <c r="O37" i="1"/>
  <c r="O38" i="1"/>
  <c r="O29" i="1"/>
  <c r="O30" i="1"/>
  <c r="O31" i="1"/>
  <c r="O28" i="1"/>
  <c r="C42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39" i="1"/>
  <c r="O8" i="1"/>
  <c r="A282" i="1"/>
  <c r="A186" i="1"/>
  <c r="A178" i="1"/>
  <c r="A170" i="1"/>
  <c r="A162" i="1"/>
  <c r="A154" i="1"/>
  <c r="A146" i="1"/>
  <c r="A138" i="1"/>
  <c r="A130" i="1"/>
  <c r="A122" i="1"/>
  <c r="A114" i="1"/>
  <c r="A106" i="1"/>
  <c r="A98" i="1"/>
  <c r="A90" i="1"/>
  <c r="A82" i="1"/>
  <c r="A74" i="1"/>
  <c r="A66" i="1"/>
  <c r="A58" i="1"/>
  <c r="A50" i="1"/>
  <c r="A42" i="1"/>
  <c r="O186" i="1"/>
  <c r="O154" i="1"/>
  <c r="O146" i="1"/>
  <c r="O114" i="1"/>
  <c r="O43" i="1"/>
  <c r="A36" i="2"/>
  <c r="A27" i="2"/>
  <c r="A28" i="2"/>
  <c r="A29" i="2"/>
  <c r="A30" i="2"/>
  <c r="A31" i="2"/>
  <c r="A32" i="2"/>
  <c r="A33" i="2"/>
  <c r="A34" i="2"/>
  <c r="A35" i="2"/>
  <c r="A26" i="2"/>
  <c r="L6" i="2"/>
  <c r="K6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37" i="2"/>
  <c r="E6" i="2"/>
  <c r="O210" i="1" l="1"/>
  <c r="O50" i="1"/>
  <c r="O82" i="1"/>
  <c r="D148" i="1"/>
  <c r="F164" i="1"/>
  <c r="D180" i="1"/>
  <c r="H188" i="1"/>
  <c r="J212" i="1"/>
  <c r="H220" i="1"/>
  <c r="F140" i="1"/>
  <c r="G164" i="1"/>
  <c r="F172" i="1"/>
  <c r="I172" i="1"/>
  <c r="H180" i="1"/>
  <c r="K180" i="1"/>
  <c r="I188" i="1"/>
  <c r="M188" i="1"/>
  <c r="K196" i="1"/>
  <c r="C204" i="1"/>
  <c r="I204" i="1"/>
  <c r="G212" i="1"/>
  <c r="K212" i="1"/>
  <c r="F220" i="1"/>
  <c r="O66" i="1"/>
  <c r="C180" i="1"/>
  <c r="O194" i="1"/>
  <c r="G204" i="1"/>
  <c r="I220" i="1"/>
  <c r="O226" i="1"/>
  <c r="O234" i="1"/>
  <c r="O250" i="1"/>
  <c r="O258" i="1"/>
  <c r="O266" i="1"/>
  <c r="K284" i="1"/>
  <c r="M284" i="1"/>
  <c r="O122" i="1"/>
  <c r="O74" i="1"/>
  <c r="O162" i="1"/>
  <c r="C172" i="1"/>
  <c r="D188" i="1"/>
  <c r="E204" i="1"/>
  <c r="H212" i="1"/>
  <c r="E220" i="1"/>
  <c r="O58" i="1"/>
  <c r="O106" i="1"/>
  <c r="O178" i="1"/>
  <c r="O202" i="1"/>
  <c r="D52" i="1"/>
  <c r="D68" i="1"/>
  <c r="D124" i="1"/>
  <c r="E164" i="1"/>
  <c r="C220" i="1"/>
  <c r="O98" i="1"/>
  <c r="O90" i="1"/>
  <c r="O138" i="1"/>
  <c r="O42" i="1"/>
  <c r="C284" i="1"/>
  <c r="O130" i="1"/>
  <c r="F212" i="1"/>
  <c r="E45" i="1"/>
  <c r="F48" i="1" s="1"/>
  <c r="C44" i="1"/>
  <c r="G284" i="1"/>
  <c r="F284" i="1"/>
  <c r="J284" i="1"/>
  <c r="D172" i="1"/>
  <c r="D204" i="1"/>
  <c r="F204" i="1"/>
  <c r="D48" i="1"/>
  <c r="D164" i="1"/>
  <c r="D196" i="1"/>
  <c r="F196" i="1"/>
  <c r="H196" i="1"/>
  <c r="E284" i="1"/>
  <c r="I284" i="1"/>
  <c r="N59" i="1"/>
  <c r="N52" i="1"/>
  <c r="O51" i="1"/>
  <c r="E48" i="1"/>
  <c r="D284" i="1"/>
  <c r="L284" i="1"/>
  <c r="D46" i="1"/>
  <c r="D47" i="1" s="1"/>
  <c r="D49" i="1" s="1"/>
  <c r="O282" i="1"/>
  <c r="H284" i="1"/>
  <c r="C235" i="1"/>
  <c r="C228" i="1"/>
  <c r="D235" i="1"/>
  <c r="D228" i="1"/>
  <c r="E235" i="1"/>
  <c r="E228" i="1"/>
  <c r="F235" i="1"/>
  <c r="F228" i="1"/>
  <c r="G235" i="1"/>
  <c r="G228" i="1"/>
  <c r="H235" i="1"/>
  <c r="H228" i="1"/>
  <c r="I235" i="1"/>
  <c r="I228" i="1"/>
  <c r="J235" i="1"/>
  <c r="J228" i="1"/>
  <c r="K220" i="1"/>
  <c r="K227" i="1"/>
  <c r="L220" i="1"/>
  <c r="L227" i="1"/>
  <c r="M220" i="1"/>
  <c r="M227" i="1"/>
  <c r="F45" i="1" l="1"/>
  <c r="F46" i="1" s="1"/>
  <c r="F47" i="1" s="1"/>
  <c r="E46" i="1"/>
  <c r="E47" i="1" s="1"/>
  <c r="E49" i="1" s="1"/>
  <c r="N67" i="1"/>
  <c r="N60" i="1"/>
  <c r="O59" i="1"/>
  <c r="M235" i="1"/>
  <c r="M228" i="1"/>
  <c r="L235" i="1"/>
  <c r="L228" i="1"/>
  <c r="K235" i="1"/>
  <c r="K228" i="1"/>
  <c r="J236" i="1"/>
  <c r="J243" i="1"/>
  <c r="I236" i="1"/>
  <c r="I243" i="1"/>
  <c r="H236" i="1"/>
  <c r="H243" i="1"/>
  <c r="G236" i="1"/>
  <c r="G243" i="1"/>
  <c r="F236" i="1"/>
  <c r="F243" i="1"/>
  <c r="E236" i="1"/>
  <c r="E243" i="1"/>
  <c r="D236" i="1"/>
  <c r="D243" i="1"/>
  <c r="C236" i="1"/>
  <c r="C243" i="1"/>
  <c r="G48" i="1" l="1"/>
  <c r="G45" i="1"/>
  <c r="H45" i="1" s="1"/>
  <c r="N75" i="1"/>
  <c r="O67" i="1"/>
  <c r="N68" i="1"/>
  <c r="C251" i="1"/>
  <c r="C244" i="1"/>
  <c r="E251" i="1"/>
  <c r="E244" i="1"/>
  <c r="G251" i="1"/>
  <c r="G244" i="1"/>
  <c r="I251" i="1"/>
  <c r="I244" i="1"/>
  <c r="L236" i="1"/>
  <c r="L243" i="1"/>
  <c r="D251" i="1"/>
  <c r="D244" i="1"/>
  <c r="F251" i="1"/>
  <c r="F244" i="1"/>
  <c r="H251" i="1"/>
  <c r="H244" i="1"/>
  <c r="J251" i="1"/>
  <c r="J244" i="1"/>
  <c r="F49" i="1"/>
  <c r="K236" i="1"/>
  <c r="K243" i="1"/>
  <c r="M236" i="1"/>
  <c r="M243" i="1"/>
  <c r="H48" i="1" l="1"/>
  <c r="G46" i="1"/>
  <c r="G47" i="1" s="1"/>
  <c r="G49" i="1" s="1"/>
  <c r="N83" i="1"/>
  <c r="O75" i="1"/>
  <c r="N76" i="1"/>
  <c r="M251" i="1"/>
  <c r="M244" i="1"/>
  <c r="J252" i="1"/>
  <c r="J259" i="1"/>
  <c r="F252" i="1"/>
  <c r="F259" i="1"/>
  <c r="L251" i="1"/>
  <c r="L244" i="1"/>
  <c r="I252" i="1"/>
  <c r="I259" i="1"/>
  <c r="E252" i="1"/>
  <c r="E259" i="1"/>
  <c r="C252" i="1"/>
  <c r="C259" i="1"/>
  <c r="K251" i="1"/>
  <c r="K244" i="1"/>
  <c r="I45" i="1"/>
  <c r="I48" i="1"/>
  <c r="H46" i="1"/>
  <c r="H47" i="1" s="1"/>
  <c r="H252" i="1"/>
  <c r="H259" i="1"/>
  <c r="D252" i="1"/>
  <c r="D259" i="1"/>
  <c r="G252" i="1"/>
  <c r="G259" i="1"/>
  <c r="N91" i="1" l="1"/>
  <c r="N84" i="1"/>
  <c r="O83" i="1"/>
  <c r="G267" i="1"/>
  <c r="G260" i="1"/>
  <c r="D267" i="1"/>
  <c r="D260" i="1"/>
  <c r="K252" i="1"/>
  <c r="K259" i="1"/>
  <c r="E267" i="1"/>
  <c r="E260" i="1"/>
  <c r="J267" i="1"/>
  <c r="J260" i="1"/>
  <c r="M252" i="1"/>
  <c r="M259" i="1"/>
  <c r="H267" i="1"/>
  <c r="H260" i="1"/>
  <c r="H49" i="1"/>
  <c r="I46" i="1"/>
  <c r="I47" i="1" s="1"/>
  <c r="I49" i="1" s="1"/>
  <c r="J48" i="1"/>
  <c r="J45" i="1"/>
  <c r="C267" i="1"/>
  <c r="C260" i="1"/>
  <c r="I267" i="1"/>
  <c r="I260" i="1"/>
  <c r="L252" i="1"/>
  <c r="L259" i="1"/>
  <c r="F267" i="1"/>
  <c r="F260" i="1"/>
  <c r="N99" i="1" l="1"/>
  <c r="N92" i="1"/>
  <c r="O91" i="1"/>
  <c r="K45" i="1"/>
  <c r="K48" i="1"/>
  <c r="J46" i="1"/>
  <c r="J47" i="1" s="1"/>
  <c r="J49" i="1" s="1"/>
  <c r="E268" i="1"/>
  <c r="E275" i="1"/>
  <c r="K267" i="1"/>
  <c r="K260" i="1"/>
  <c r="D268" i="1"/>
  <c r="D275" i="1"/>
  <c r="G268" i="1"/>
  <c r="G275" i="1"/>
  <c r="F268" i="1"/>
  <c r="F275" i="1"/>
  <c r="L267" i="1"/>
  <c r="L260" i="1"/>
  <c r="I268" i="1"/>
  <c r="I275" i="1"/>
  <c r="C268" i="1"/>
  <c r="C275" i="1"/>
  <c r="H268" i="1"/>
  <c r="H275" i="1"/>
  <c r="M267" i="1"/>
  <c r="M260" i="1"/>
  <c r="J268" i="1"/>
  <c r="J275" i="1"/>
  <c r="N107" i="1" l="1"/>
  <c r="O99" i="1"/>
  <c r="N100" i="1"/>
  <c r="J276" i="1"/>
  <c r="M268" i="1"/>
  <c r="M275" i="1"/>
  <c r="H276" i="1"/>
  <c r="C276" i="1"/>
  <c r="G276" i="1"/>
  <c r="D276" i="1"/>
  <c r="K268" i="1"/>
  <c r="K275" i="1"/>
  <c r="E276" i="1"/>
  <c r="K46" i="1"/>
  <c r="K47" i="1" s="1"/>
  <c r="L48" i="1"/>
  <c r="L45" i="1"/>
  <c r="I276" i="1"/>
  <c r="L268" i="1"/>
  <c r="L275" i="1"/>
  <c r="F276" i="1"/>
  <c r="N115" i="1" l="1"/>
  <c r="N108" i="1"/>
  <c r="O107" i="1"/>
  <c r="L276" i="1"/>
  <c r="M45" i="1"/>
  <c r="M48" i="1"/>
  <c r="L46" i="1"/>
  <c r="L47" i="1" s="1"/>
  <c r="L49" i="1" s="1"/>
  <c r="K49" i="1"/>
  <c r="K276" i="1"/>
  <c r="M276" i="1"/>
  <c r="N123" i="1" l="1"/>
  <c r="N116" i="1"/>
  <c r="O115" i="1"/>
  <c r="M46" i="1"/>
  <c r="M47" i="1" s="1"/>
  <c r="M49" i="1" s="1"/>
  <c r="N48" i="1"/>
  <c r="O48" i="1" s="1"/>
  <c r="N45" i="1"/>
  <c r="N131" i="1" l="1"/>
  <c r="O123" i="1"/>
  <c r="N124" i="1"/>
  <c r="C53" i="1"/>
  <c r="C56" i="1"/>
  <c r="N46" i="1"/>
  <c r="N47" i="1" s="1"/>
  <c r="N139" i="1" l="1"/>
  <c r="O131" i="1"/>
  <c r="N132" i="1"/>
  <c r="N49" i="1"/>
  <c r="O49" i="1" s="1"/>
  <c r="O47" i="1"/>
  <c r="D56" i="1"/>
  <c r="C54" i="1"/>
  <c r="C55" i="1" s="1"/>
  <c r="D53" i="1"/>
  <c r="N147" i="1" l="1"/>
  <c r="N140" i="1"/>
  <c r="O139" i="1"/>
  <c r="E53" i="1"/>
  <c r="D54" i="1"/>
  <c r="D55" i="1" s="1"/>
  <c r="D57" i="1" s="1"/>
  <c r="E56" i="1"/>
  <c r="C57" i="1"/>
  <c r="N155" i="1" l="1"/>
  <c r="N148" i="1"/>
  <c r="O147" i="1"/>
  <c r="F56" i="1"/>
  <c r="E54" i="1"/>
  <c r="E55" i="1" s="1"/>
  <c r="F53" i="1"/>
  <c r="N163" i="1" l="1"/>
  <c r="N156" i="1"/>
  <c r="O155" i="1"/>
  <c r="G53" i="1"/>
  <c r="F54" i="1"/>
  <c r="F55" i="1" s="1"/>
  <c r="F57" i="1" s="1"/>
  <c r="G56" i="1"/>
  <c r="E57" i="1"/>
  <c r="N171" i="1" l="1"/>
  <c r="N164" i="1"/>
  <c r="O163" i="1"/>
  <c r="H56" i="1"/>
  <c r="G54" i="1"/>
  <c r="G55" i="1" s="1"/>
  <c r="H53" i="1"/>
  <c r="N179" i="1" l="1"/>
  <c r="N172" i="1"/>
  <c r="O171" i="1"/>
  <c r="I53" i="1"/>
  <c r="H54" i="1"/>
  <c r="H55" i="1" s="1"/>
  <c r="H57" i="1" s="1"/>
  <c r="I56" i="1"/>
  <c r="G57" i="1"/>
  <c r="N187" i="1" l="1"/>
  <c r="O179" i="1"/>
  <c r="N180" i="1"/>
  <c r="J56" i="1"/>
  <c r="I54" i="1"/>
  <c r="I55" i="1" s="1"/>
  <c r="J53" i="1"/>
  <c r="N195" i="1" l="1"/>
  <c r="N283" i="1"/>
  <c r="O187" i="1"/>
  <c r="N188" i="1"/>
  <c r="K53" i="1"/>
  <c r="J54" i="1"/>
  <c r="J55" i="1" s="1"/>
  <c r="J57" i="1" s="1"/>
  <c r="K56" i="1"/>
  <c r="I57" i="1"/>
  <c r="O283" i="1" l="1"/>
  <c r="N284" i="1"/>
  <c r="N203" i="1"/>
  <c r="O195" i="1"/>
  <c r="N196" i="1"/>
  <c r="L56" i="1"/>
  <c r="K54" i="1"/>
  <c r="K55" i="1" s="1"/>
  <c r="L53" i="1"/>
  <c r="N211" i="1" l="1"/>
  <c r="N204" i="1"/>
  <c r="O203" i="1"/>
  <c r="M53" i="1"/>
  <c r="L54" i="1"/>
  <c r="L55" i="1" s="1"/>
  <c r="L57" i="1" s="1"/>
  <c r="M56" i="1"/>
  <c r="K57" i="1"/>
  <c r="N219" i="1" l="1"/>
  <c r="O211" i="1"/>
  <c r="N212" i="1"/>
  <c r="N56" i="1"/>
  <c r="O56" i="1" s="1"/>
  <c r="M54" i="1"/>
  <c r="M55" i="1" s="1"/>
  <c r="M57" i="1" s="1"/>
  <c r="N53" i="1"/>
  <c r="O219" i="1" l="1"/>
  <c r="N227" i="1"/>
  <c r="N220" i="1"/>
  <c r="C64" i="1"/>
  <c r="C61" i="1"/>
  <c r="N54" i="1"/>
  <c r="N55" i="1" s="1"/>
  <c r="N235" i="1" l="1"/>
  <c r="O227" i="1"/>
  <c r="N228" i="1"/>
  <c r="N57" i="1"/>
  <c r="O57" i="1" s="1"/>
  <c r="O55" i="1"/>
  <c r="D64" i="1"/>
  <c r="C62" i="1"/>
  <c r="C63" i="1" s="1"/>
  <c r="D61" i="1"/>
  <c r="O235" i="1" l="1"/>
  <c r="N236" i="1"/>
  <c r="N243" i="1"/>
  <c r="E61" i="1"/>
  <c r="D62" i="1"/>
  <c r="D63" i="1" s="1"/>
  <c r="D65" i="1" s="1"/>
  <c r="E64" i="1"/>
  <c r="C65" i="1"/>
  <c r="O243" i="1" l="1"/>
  <c r="N244" i="1"/>
  <c r="N251" i="1"/>
  <c r="F64" i="1"/>
  <c r="E62" i="1"/>
  <c r="E63" i="1" s="1"/>
  <c r="F61" i="1"/>
  <c r="O251" i="1" l="1"/>
  <c r="N252" i="1"/>
  <c r="N259" i="1"/>
  <c r="G61" i="1"/>
  <c r="F62" i="1"/>
  <c r="F63" i="1" s="1"/>
  <c r="F65" i="1" s="1"/>
  <c r="G64" i="1"/>
  <c r="E65" i="1"/>
  <c r="O259" i="1" l="1"/>
  <c r="N267" i="1"/>
  <c r="N260" i="1"/>
  <c r="H64" i="1"/>
  <c r="G62" i="1"/>
  <c r="G63" i="1" s="1"/>
  <c r="H61" i="1"/>
  <c r="N268" i="1" l="1"/>
  <c r="N275" i="1"/>
  <c r="O267" i="1"/>
  <c r="I61" i="1"/>
  <c r="H62" i="1"/>
  <c r="H63" i="1" s="1"/>
  <c r="H65" i="1" s="1"/>
  <c r="I64" i="1"/>
  <c r="G65" i="1"/>
  <c r="N276" i="1" l="1"/>
  <c r="O275" i="1"/>
  <c r="J64" i="1"/>
  <c r="I62" i="1"/>
  <c r="I63" i="1" s="1"/>
  <c r="J61" i="1"/>
  <c r="K61" i="1" l="1"/>
  <c r="J62" i="1"/>
  <c r="J63" i="1" s="1"/>
  <c r="J65" i="1" s="1"/>
  <c r="K64" i="1"/>
  <c r="I65" i="1"/>
  <c r="L64" i="1" l="1"/>
  <c r="K62" i="1"/>
  <c r="K63" i="1" s="1"/>
  <c r="L61" i="1"/>
  <c r="M61" i="1" l="1"/>
  <c r="L62" i="1"/>
  <c r="L63" i="1" s="1"/>
  <c r="L65" i="1" s="1"/>
  <c r="M64" i="1"/>
  <c r="K65" i="1"/>
  <c r="N64" i="1" l="1"/>
  <c r="O64" i="1" s="1"/>
  <c r="M62" i="1"/>
  <c r="M63" i="1" s="1"/>
  <c r="M65" i="1" s="1"/>
  <c r="N61" i="1"/>
  <c r="C69" i="1" l="1"/>
  <c r="C72" i="1"/>
  <c r="N62" i="1"/>
  <c r="N63" i="1" s="1"/>
  <c r="N65" i="1" l="1"/>
  <c r="O65" i="1" s="1"/>
  <c r="O63" i="1"/>
  <c r="D72" i="1"/>
  <c r="C70" i="1"/>
  <c r="C71" i="1" s="1"/>
  <c r="D69" i="1"/>
  <c r="E69" i="1" l="1"/>
  <c r="D70" i="1"/>
  <c r="D71" i="1" s="1"/>
  <c r="D73" i="1" s="1"/>
  <c r="C10" i="2" s="1"/>
  <c r="E72" i="1"/>
  <c r="C73" i="1"/>
  <c r="B10" i="2" s="1"/>
  <c r="F72" i="1" l="1"/>
  <c r="E70" i="1"/>
  <c r="E71" i="1" s="1"/>
  <c r="F69" i="1"/>
  <c r="G69" i="1" l="1"/>
  <c r="F70" i="1"/>
  <c r="F71" i="1" s="1"/>
  <c r="F73" i="1" s="1"/>
  <c r="E10" i="2" s="1"/>
  <c r="G72" i="1"/>
  <c r="E73" i="1"/>
  <c r="H72" i="1" l="1"/>
  <c r="G70" i="1"/>
  <c r="G71" i="1" s="1"/>
  <c r="H69" i="1"/>
  <c r="D10" i="2"/>
  <c r="I69" i="1" l="1"/>
  <c r="H70" i="1"/>
  <c r="H71" i="1" s="1"/>
  <c r="H73" i="1" s="1"/>
  <c r="G10" i="2" s="1"/>
  <c r="I72" i="1"/>
  <c r="G73" i="1"/>
  <c r="F10" i="2" l="1"/>
  <c r="J72" i="1"/>
  <c r="I70" i="1"/>
  <c r="I71" i="1" s="1"/>
  <c r="J69" i="1"/>
  <c r="K69" i="1" l="1"/>
  <c r="J70" i="1"/>
  <c r="J71" i="1" s="1"/>
  <c r="J73" i="1" s="1"/>
  <c r="I10" i="2" s="1"/>
  <c r="K72" i="1"/>
  <c r="I73" i="1"/>
  <c r="H10" i="2" l="1"/>
  <c r="L72" i="1"/>
  <c r="K70" i="1"/>
  <c r="K71" i="1" s="1"/>
  <c r="L69" i="1"/>
  <c r="M69" i="1" l="1"/>
  <c r="L70" i="1"/>
  <c r="L71" i="1" s="1"/>
  <c r="L73" i="1" s="1"/>
  <c r="K10" i="2" s="1"/>
  <c r="M72" i="1"/>
  <c r="K73" i="1"/>
  <c r="J10" i="2" s="1"/>
  <c r="N72" i="1" l="1"/>
  <c r="M70" i="1"/>
  <c r="M71" i="1" s="1"/>
  <c r="M73" i="1" s="1"/>
  <c r="L10" i="2" s="1"/>
  <c r="N69" i="1"/>
  <c r="C80" i="1" l="1"/>
  <c r="C77" i="1"/>
  <c r="N70" i="1"/>
  <c r="N71" i="1" s="1"/>
  <c r="O72" i="1"/>
  <c r="N73" i="1" l="1"/>
  <c r="O71" i="1"/>
  <c r="D80" i="1"/>
  <c r="C78" i="1"/>
  <c r="C79" i="1" s="1"/>
  <c r="D77" i="1"/>
  <c r="E77" i="1" l="1"/>
  <c r="D78" i="1"/>
  <c r="D79" i="1" s="1"/>
  <c r="D81" i="1" s="1"/>
  <c r="C11" i="2" s="1"/>
  <c r="E80" i="1"/>
  <c r="O73" i="1"/>
  <c r="M10" i="2"/>
  <c r="C81" i="1"/>
  <c r="B11" i="2" l="1"/>
  <c r="N10" i="2"/>
  <c r="F80" i="1"/>
  <c r="E78" i="1"/>
  <c r="E79" i="1" s="1"/>
  <c r="F77" i="1"/>
  <c r="E81" i="1" l="1"/>
  <c r="D11" i="2" s="1"/>
  <c r="G77" i="1"/>
  <c r="F78" i="1"/>
  <c r="F79" i="1" s="1"/>
  <c r="F81" i="1" s="1"/>
  <c r="E11" i="2" s="1"/>
  <c r="G80" i="1"/>
  <c r="H80" i="1" l="1"/>
  <c r="G78" i="1"/>
  <c r="G79" i="1" s="1"/>
  <c r="G81" i="1" s="1"/>
  <c r="F11" i="2" s="1"/>
  <c r="H77" i="1"/>
  <c r="I77" i="1" l="1"/>
  <c r="H78" i="1"/>
  <c r="H79" i="1" s="1"/>
  <c r="I80" i="1"/>
  <c r="J80" i="1" l="1"/>
  <c r="I78" i="1"/>
  <c r="I79" i="1" s="1"/>
  <c r="I81" i="1" s="1"/>
  <c r="H11" i="2" s="1"/>
  <c r="J77" i="1"/>
  <c r="H81" i="1"/>
  <c r="K77" i="1" l="1"/>
  <c r="J78" i="1"/>
  <c r="J79" i="1" s="1"/>
  <c r="K80" i="1"/>
  <c r="G11" i="2"/>
  <c r="L80" i="1" l="1"/>
  <c r="K78" i="1"/>
  <c r="K79" i="1" s="1"/>
  <c r="K81" i="1" s="1"/>
  <c r="J11" i="2" s="1"/>
  <c r="L77" i="1"/>
  <c r="J81" i="1"/>
  <c r="M77" i="1" l="1"/>
  <c r="L78" i="1"/>
  <c r="L79" i="1" s="1"/>
  <c r="L81" i="1" s="1"/>
  <c r="K11" i="2" s="1"/>
  <c r="M80" i="1"/>
  <c r="I11" i="2"/>
  <c r="N80" i="1" l="1"/>
  <c r="M78" i="1"/>
  <c r="M79" i="1" s="1"/>
  <c r="M81" i="1" s="1"/>
  <c r="L11" i="2" s="1"/>
  <c r="N77" i="1"/>
  <c r="C85" i="1" l="1"/>
  <c r="C88" i="1"/>
  <c r="N78" i="1"/>
  <c r="N79" i="1" s="1"/>
  <c r="O80" i="1"/>
  <c r="N81" i="1" l="1"/>
  <c r="O79" i="1"/>
  <c r="D88" i="1"/>
  <c r="C86" i="1"/>
  <c r="C87" i="1" s="1"/>
  <c r="D85" i="1"/>
  <c r="O81" i="1" l="1"/>
  <c r="M11" i="2"/>
  <c r="E85" i="1"/>
  <c r="D86" i="1"/>
  <c r="D87" i="1" s="1"/>
  <c r="D89" i="1" s="1"/>
  <c r="C12" i="2" s="1"/>
  <c r="E88" i="1"/>
  <c r="C89" i="1"/>
  <c r="B12" i="2" l="1"/>
  <c r="F88" i="1"/>
  <c r="E86" i="1"/>
  <c r="E87" i="1" s="1"/>
  <c r="F85" i="1"/>
  <c r="N11" i="2"/>
  <c r="G85" i="1" l="1"/>
  <c r="F86" i="1"/>
  <c r="F87" i="1" s="1"/>
  <c r="F89" i="1" s="1"/>
  <c r="E12" i="2" s="1"/>
  <c r="G88" i="1"/>
  <c r="E89" i="1"/>
  <c r="H88" i="1" l="1"/>
  <c r="G86" i="1"/>
  <c r="G87" i="1" s="1"/>
  <c r="H85" i="1"/>
  <c r="D12" i="2"/>
  <c r="I85" i="1" l="1"/>
  <c r="H86" i="1"/>
  <c r="H87" i="1" s="1"/>
  <c r="H89" i="1" s="1"/>
  <c r="G12" i="2" s="1"/>
  <c r="I88" i="1"/>
  <c r="G89" i="1"/>
  <c r="F12" i="2" l="1"/>
  <c r="J88" i="1"/>
  <c r="I86" i="1"/>
  <c r="I87" i="1" s="1"/>
  <c r="J85" i="1"/>
  <c r="K85" i="1" l="1"/>
  <c r="J86" i="1"/>
  <c r="J87" i="1" s="1"/>
  <c r="J89" i="1" s="1"/>
  <c r="I12" i="2" s="1"/>
  <c r="K88" i="1"/>
  <c r="I89" i="1"/>
  <c r="H12" i="2" l="1"/>
  <c r="L88" i="1"/>
  <c r="K86" i="1"/>
  <c r="K87" i="1" s="1"/>
  <c r="L85" i="1"/>
  <c r="M85" i="1" l="1"/>
  <c r="L86" i="1"/>
  <c r="L87" i="1" s="1"/>
  <c r="L89" i="1" s="1"/>
  <c r="K12" i="2" s="1"/>
  <c r="M88" i="1"/>
  <c r="K89" i="1"/>
  <c r="J12" i="2" l="1"/>
  <c r="N88" i="1"/>
  <c r="M86" i="1"/>
  <c r="M87" i="1" s="1"/>
  <c r="M89" i="1" s="1"/>
  <c r="L12" i="2" s="1"/>
  <c r="N85" i="1"/>
  <c r="C96" i="1" l="1"/>
  <c r="C93" i="1"/>
  <c r="N86" i="1"/>
  <c r="N87" i="1" s="1"/>
  <c r="O88" i="1"/>
  <c r="N89" i="1" l="1"/>
  <c r="O87" i="1"/>
  <c r="D96" i="1"/>
  <c r="C94" i="1"/>
  <c r="C95" i="1" s="1"/>
  <c r="D93" i="1"/>
  <c r="E93" i="1" l="1"/>
  <c r="D94" i="1"/>
  <c r="D95" i="1" s="1"/>
  <c r="D97" i="1" s="1"/>
  <c r="E96" i="1"/>
  <c r="O89" i="1"/>
  <c r="M12" i="2"/>
  <c r="C13" i="2"/>
  <c r="C97" i="1"/>
  <c r="F96" i="1" l="1"/>
  <c r="E94" i="1"/>
  <c r="E95" i="1" s="1"/>
  <c r="F93" i="1"/>
  <c r="B13" i="2"/>
  <c r="N12" i="2"/>
  <c r="G93" i="1" l="1"/>
  <c r="F94" i="1"/>
  <c r="F95" i="1" s="1"/>
  <c r="F97" i="1" s="1"/>
  <c r="E13" i="2" s="1"/>
  <c r="G96" i="1"/>
  <c r="E97" i="1"/>
  <c r="H96" i="1" l="1"/>
  <c r="G94" i="1"/>
  <c r="G95" i="1" s="1"/>
  <c r="H93" i="1"/>
  <c r="D13" i="2"/>
  <c r="I93" i="1" l="1"/>
  <c r="H94" i="1"/>
  <c r="H95" i="1" s="1"/>
  <c r="H97" i="1" s="1"/>
  <c r="G13" i="2" s="1"/>
  <c r="I96" i="1"/>
  <c r="G97" i="1"/>
  <c r="F13" i="2" l="1"/>
  <c r="J96" i="1"/>
  <c r="I94" i="1"/>
  <c r="I95" i="1" s="1"/>
  <c r="J93" i="1"/>
  <c r="K93" i="1" l="1"/>
  <c r="J94" i="1"/>
  <c r="J95" i="1" s="1"/>
  <c r="J97" i="1" s="1"/>
  <c r="I13" i="2" s="1"/>
  <c r="K96" i="1"/>
  <c r="I97" i="1"/>
  <c r="H13" i="2" l="1"/>
  <c r="L96" i="1"/>
  <c r="K94" i="1"/>
  <c r="K95" i="1" s="1"/>
  <c r="L93" i="1"/>
  <c r="M93" i="1" l="1"/>
  <c r="L94" i="1"/>
  <c r="L95" i="1" s="1"/>
  <c r="L97" i="1" s="1"/>
  <c r="K13" i="2" s="1"/>
  <c r="M96" i="1"/>
  <c r="K97" i="1"/>
  <c r="J13" i="2" l="1"/>
  <c r="N96" i="1"/>
  <c r="M94" i="1"/>
  <c r="M95" i="1" s="1"/>
  <c r="M97" i="1" s="1"/>
  <c r="L13" i="2" s="1"/>
  <c r="N93" i="1"/>
  <c r="C101" i="1" l="1"/>
  <c r="C104" i="1"/>
  <c r="N94" i="1"/>
  <c r="N95" i="1" s="1"/>
  <c r="O96" i="1"/>
  <c r="N97" i="1" l="1"/>
  <c r="O95" i="1"/>
  <c r="D104" i="1"/>
  <c r="C102" i="1"/>
  <c r="C103" i="1" s="1"/>
  <c r="D101" i="1"/>
  <c r="E101" i="1" l="1"/>
  <c r="D102" i="1"/>
  <c r="D103" i="1" s="1"/>
  <c r="D105" i="1" s="1"/>
  <c r="E104" i="1"/>
  <c r="O97" i="1"/>
  <c r="M13" i="2"/>
  <c r="C14" i="2"/>
  <c r="C105" i="1"/>
  <c r="B14" i="2" s="1"/>
  <c r="N13" i="2" l="1"/>
  <c r="F104" i="1"/>
  <c r="E102" i="1"/>
  <c r="E103" i="1" s="1"/>
  <c r="F101" i="1"/>
  <c r="E105" i="1" l="1"/>
  <c r="G101" i="1"/>
  <c r="F102" i="1"/>
  <c r="F103" i="1" s="1"/>
  <c r="F105" i="1" s="1"/>
  <c r="E14" i="2" s="1"/>
  <c r="G104" i="1"/>
  <c r="D14" i="2" l="1"/>
  <c r="H104" i="1"/>
  <c r="G102" i="1"/>
  <c r="G103" i="1" s="1"/>
  <c r="G105" i="1" s="1"/>
  <c r="F14" i="2" s="1"/>
  <c r="H101" i="1"/>
  <c r="I101" i="1" l="1"/>
  <c r="H102" i="1"/>
  <c r="H103" i="1" s="1"/>
  <c r="I104" i="1"/>
  <c r="H105" i="1" l="1"/>
  <c r="G14" i="2" s="1"/>
  <c r="J104" i="1"/>
  <c r="I102" i="1"/>
  <c r="I103" i="1" s="1"/>
  <c r="I105" i="1" s="1"/>
  <c r="H14" i="2" s="1"/>
  <c r="J101" i="1"/>
  <c r="K101" i="1" l="1"/>
  <c r="J102" i="1"/>
  <c r="J103" i="1" s="1"/>
  <c r="J105" i="1" s="1"/>
  <c r="I14" i="2" s="1"/>
  <c r="K104" i="1"/>
  <c r="L104" i="1" l="1"/>
  <c r="K102" i="1"/>
  <c r="K103" i="1" s="1"/>
  <c r="K105" i="1" s="1"/>
  <c r="J14" i="2" s="1"/>
  <c r="L101" i="1"/>
  <c r="M101" i="1" l="1"/>
  <c r="L102" i="1"/>
  <c r="L103" i="1" s="1"/>
  <c r="L105" i="1" s="1"/>
  <c r="K14" i="2" s="1"/>
  <c r="M104" i="1"/>
  <c r="N104" i="1" l="1"/>
  <c r="M102" i="1"/>
  <c r="M103" i="1" s="1"/>
  <c r="M105" i="1" s="1"/>
  <c r="L14" i="2" s="1"/>
  <c r="N101" i="1"/>
  <c r="O104" i="1" l="1"/>
  <c r="C112" i="1"/>
  <c r="C109" i="1"/>
  <c r="N102" i="1"/>
  <c r="N103" i="1" s="1"/>
  <c r="N105" i="1" l="1"/>
  <c r="O103" i="1"/>
  <c r="D112" i="1"/>
  <c r="C110" i="1"/>
  <c r="C111" i="1" s="1"/>
  <c r="D109" i="1"/>
  <c r="O105" i="1" l="1"/>
  <c r="M14" i="2"/>
  <c r="E109" i="1"/>
  <c r="D110" i="1"/>
  <c r="D111" i="1" s="1"/>
  <c r="D113" i="1" s="1"/>
  <c r="C15" i="2" s="1"/>
  <c r="E112" i="1"/>
  <c r="C113" i="1"/>
  <c r="B15" i="2" l="1"/>
  <c r="F112" i="1"/>
  <c r="E110" i="1"/>
  <c r="E111" i="1" s="1"/>
  <c r="F109" i="1"/>
  <c r="N14" i="2"/>
  <c r="G109" i="1" l="1"/>
  <c r="F110" i="1"/>
  <c r="F111" i="1" s="1"/>
  <c r="F113" i="1" s="1"/>
  <c r="E15" i="2" s="1"/>
  <c r="G112" i="1"/>
  <c r="E113" i="1"/>
  <c r="H112" i="1" l="1"/>
  <c r="G110" i="1"/>
  <c r="G111" i="1" s="1"/>
  <c r="H109" i="1"/>
  <c r="D15" i="2"/>
  <c r="I109" i="1" l="1"/>
  <c r="H110" i="1"/>
  <c r="H111" i="1" s="1"/>
  <c r="H113" i="1" s="1"/>
  <c r="G15" i="2" s="1"/>
  <c r="I112" i="1"/>
  <c r="G113" i="1"/>
  <c r="J112" i="1" l="1"/>
  <c r="I110" i="1"/>
  <c r="I111" i="1" s="1"/>
  <c r="J109" i="1"/>
  <c r="F15" i="2"/>
  <c r="K109" i="1" l="1"/>
  <c r="J110" i="1"/>
  <c r="J111" i="1" s="1"/>
  <c r="J113" i="1" s="1"/>
  <c r="I15" i="2" s="1"/>
  <c r="K112" i="1"/>
  <c r="I113" i="1"/>
  <c r="H15" i="2" l="1"/>
  <c r="L109" i="1"/>
  <c r="L112" i="1"/>
  <c r="K110" i="1"/>
  <c r="K111" i="1" s="1"/>
  <c r="M109" i="1" l="1"/>
  <c r="L110" i="1"/>
  <c r="L111" i="1" s="1"/>
  <c r="L113" i="1" s="1"/>
  <c r="K15" i="2" s="1"/>
  <c r="M112" i="1"/>
  <c r="K113" i="1"/>
  <c r="N109" i="1" l="1"/>
  <c r="N112" i="1"/>
  <c r="M110" i="1"/>
  <c r="M111" i="1" s="1"/>
  <c r="M113" i="1" s="1"/>
  <c r="L15" i="2" s="1"/>
  <c r="J15" i="2"/>
  <c r="C117" i="1" l="1"/>
  <c r="C120" i="1"/>
  <c r="N110" i="1"/>
  <c r="N111" i="1" s="1"/>
  <c r="O112" i="1"/>
  <c r="N113" i="1" l="1"/>
  <c r="O111" i="1"/>
  <c r="D117" i="1"/>
  <c r="C118" i="1"/>
  <c r="C119" i="1" s="1"/>
  <c r="D120" i="1"/>
  <c r="E117" i="1" l="1"/>
  <c r="D118" i="1"/>
  <c r="D119" i="1" s="1"/>
  <c r="D121" i="1" s="1"/>
  <c r="C16" i="2" s="1"/>
  <c r="E120" i="1"/>
  <c r="D16" i="2" s="1"/>
  <c r="O113" i="1"/>
  <c r="M15" i="2"/>
  <c r="N15" i="2" s="1"/>
  <c r="C121" i="1"/>
  <c r="B16" i="2" s="1"/>
  <c r="F117" i="1" l="1"/>
  <c r="E118" i="1"/>
  <c r="E119" i="1" s="1"/>
  <c r="F120" i="1"/>
  <c r="E121" i="1" l="1"/>
  <c r="G117" i="1"/>
  <c r="F118" i="1"/>
  <c r="F119" i="1" s="1"/>
  <c r="F121" i="1" s="1"/>
  <c r="E16" i="2" s="1"/>
  <c r="G120" i="1"/>
  <c r="H117" i="1" l="1"/>
  <c r="G118" i="1"/>
  <c r="G119" i="1" s="1"/>
  <c r="G121" i="1" s="1"/>
  <c r="F16" i="2" s="1"/>
  <c r="H120" i="1"/>
  <c r="H118" i="1" l="1"/>
  <c r="H119" i="1" s="1"/>
  <c r="H121" i="1" s="1"/>
  <c r="I117" i="1"/>
  <c r="I120" i="1"/>
  <c r="J117" i="1" l="1"/>
  <c r="J120" i="1"/>
  <c r="I118" i="1"/>
  <c r="I119" i="1" s="1"/>
  <c r="I121" i="1" s="1"/>
  <c r="H16" i="2" s="1"/>
  <c r="G16" i="2"/>
  <c r="K117" i="1" l="1"/>
  <c r="J118" i="1"/>
  <c r="J119" i="1" s="1"/>
  <c r="J121" i="1" s="1"/>
  <c r="I16" i="2" s="1"/>
  <c r="K120" i="1"/>
  <c r="L117" i="1" l="1"/>
  <c r="L120" i="1"/>
  <c r="K118" i="1"/>
  <c r="K119" i="1" s="1"/>
  <c r="K121" i="1" s="1"/>
  <c r="J16" i="2" s="1"/>
  <c r="M117" i="1" l="1"/>
  <c r="L118" i="1"/>
  <c r="L119" i="1" s="1"/>
  <c r="L121" i="1" s="1"/>
  <c r="K16" i="2" s="1"/>
  <c r="M120" i="1"/>
  <c r="N117" i="1" l="1"/>
  <c r="N120" i="1"/>
  <c r="M118" i="1"/>
  <c r="M119" i="1" s="1"/>
  <c r="M121" i="1" s="1"/>
  <c r="L16" i="2" s="1"/>
  <c r="C128" i="1" l="1"/>
  <c r="C125" i="1"/>
  <c r="N118" i="1"/>
  <c r="N119" i="1" s="1"/>
  <c r="O120" i="1"/>
  <c r="N121" i="1" l="1"/>
  <c r="O119" i="1"/>
  <c r="D125" i="1"/>
  <c r="C126" i="1"/>
  <c r="C127" i="1" s="1"/>
  <c r="D128" i="1"/>
  <c r="C17" i="2" s="1"/>
  <c r="O121" i="1" l="1"/>
  <c r="M16" i="2"/>
  <c r="N16" i="2" s="1"/>
  <c r="E125" i="1"/>
  <c r="E128" i="1"/>
  <c r="D17" i="2" s="1"/>
  <c r="D126" i="1"/>
  <c r="D127" i="1" s="1"/>
  <c r="D129" i="1" s="1"/>
  <c r="C129" i="1"/>
  <c r="B17" i="2" l="1"/>
  <c r="F125" i="1"/>
  <c r="E126" i="1"/>
  <c r="E127" i="1" s="1"/>
  <c r="F128" i="1"/>
  <c r="G125" i="1" l="1"/>
  <c r="G128" i="1"/>
  <c r="F126" i="1"/>
  <c r="F127" i="1" s="1"/>
  <c r="F129" i="1" s="1"/>
  <c r="E17" i="2" s="1"/>
  <c r="E129" i="1"/>
  <c r="H125" i="1" l="1"/>
  <c r="G126" i="1"/>
  <c r="G127" i="1" s="1"/>
  <c r="H128" i="1"/>
  <c r="G129" i="1" l="1"/>
  <c r="I125" i="1"/>
  <c r="I128" i="1"/>
  <c r="H126" i="1"/>
  <c r="H127" i="1" s="1"/>
  <c r="H129" i="1" s="1"/>
  <c r="G17" i="2" s="1"/>
  <c r="J125" i="1" l="1"/>
  <c r="I126" i="1"/>
  <c r="I127" i="1" s="1"/>
  <c r="I129" i="1" s="1"/>
  <c r="H17" i="2" s="1"/>
  <c r="J128" i="1"/>
  <c r="F17" i="2"/>
  <c r="K125" i="1" l="1"/>
  <c r="K128" i="1"/>
  <c r="J126" i="1"/>
  <c r="J127" i="1" s="1"/>
  <c r="J129" i="1" l="1"/>
  <c r="L125" i="1"/>
  <c r="K126" i="1"/>
  <c r="K127" i="1" s="1"/>
  <c r="K129" i="1" s="1"/>
  <c r="J17" i="2" s="1"/>
  <c r="L128" i="1"/>
  <c r="M125" i="1" l="1"/>
  <c r="M128" i="1"/>
  <c r="L126" i="1"/>
  <c r="L127" i="1" s="1"/>
  <c r="L129" i="1" s="1"/>
  <c r="K17" i="2" s="1"/>
  <c r="I17" i="2"/>
  <c r="N125" i="1" l="1"/>
  <c r="M126" i="1"/>
  <c r="M127" i="1" s="1"/>
  <c r="M129" i="1" s="1"/>
  <c r="L17" i="2" s="1"/>
  <c r="N128" i="1"/>
  <c r="C133" i="1" l="1"/>
  <c r="C136" i="1"/>
  <c r="N126" i="1"/>
  <c r="N127" i="1" s="1"/>
  <c r="O128" i="1"/>
  <c r="N129" i="1" l="1"/>
  <c r="O127" i="1"/>
  <c r="D133" i="1"/>
  <c r="C134" i="1"/>
  <c r="C135" i="1" s="1"/>
  <c r="D136" i="1"/>
  <c r="E133" i="1" l="1"/>
  <c r="E136" i="1"/>
  <c r="D134" i="1"/>
  <c r="D135" i="1" s="1"/>
  <c r="D137" i="1" s="1"/>
  <c r="C18" i="2" s="1"/>
  <c r="O129" i="1"/>
  <c r="M17" i="2"/>
  <c r="N17" i="2" s="1"/>
  <c r="C137" i="1"/>
  <c r="F133" i="1" l="1"/>
  <c r="E134" i="1"/>
  <c r="E135" i="1" s="1"/>
  <c r="F136" i="1"/>
  <c r="B18" i="2"/>
  <c r="G133" i="1" l="1"/>
  <c r="G136" i="1"/>
  <c r="F134" i="1"/>
  <c r="F135" i="1" s="1"/>
  <c r="F137" i="1" s="1"/>
  <c r="E18" i="2" s="1"/>
  <c r="E137" i="1"/>
  <c r="H133" i="1" l="1"/>
  <c r="G134" i="1"/>
  <c r="G135" i="1" s="1"/>
  <c r="G137" i="1" s="1"/>
  <c r="F18" i="2" s="1"/>
  <c r="H136" i="1"/>
  <c r="D18" i="2"/>
  <c r="I133" i="1" l="1"/>
  <c r="I136" i="1"/>
  <c r="H134" i="1"/>
  <c r="H135" i="1" s="1"/>
  <c r="H137" i="1" l="1"/>
  <c r="J133" i="1"/>
  <c r="I134" i="1"/>
  <c r="I135" i="1" s="1"/>
  <c r="I137" i="1" s="1"/>
  <c r="H18" i="2" s="1"/>
  <c r="J136" i="1"/>
  <c r="K133" i="1" l="1"/>
  <c r="K136" i="1"/>
  <c r="J134" i="1"/>
  <c r="J135" i="1" s="1"/>
  <c r="J137" i="1" s="1"/>
  <c r="I18" i="2" s="1"/>
  <c r="G18" i="2"/>
  <c r="L133" i="1" l="1"/>
  <c r="K134" i="1"/>
  <c r="K135" i="1" s="1"/>
  <c r="K137" i="1" s="1"/>
  <c r="J18" i="2" s="1"/>
  <c r="L136" i="1"/>
  <c r="M133" i="1" l="1"/>
  <c r="M136" i="1"/>
  <c r="L134" i="1"/>
  <c r="L135" i="1" s="1"/>
  <c r="L137" i="1" s="1"/>
  <c r="K18" i="2" s="1"/>
  <c r="N133" i="1" l="1"/>
  <c r="M134" i="1"/>
  <c r="M135" i="1" s="1"/>
  <c r="M137" i="1" s="1"/>
  <c r="L18" i="2" s="1"/>
  <c r="N136" i="1"/>
  <c r="C144" i="1" l="1"/>
  <c r="C141" i="1"/>
  <c r="N134" i="1"/>
  <c r="N135" i="1" s="1"/>
  <c r="O136" i="1"/>
  <c r="N137" i="1" l="1"/>
  <c r="O135" i="1"/>
  <c r="B19" i="2"/>
  <c r="D141" i="1"/>
  <c r="C142" i="1"/>
  <c r="C143" i="1" s="1"/>
  <c r="D144" i="1"/>
  <c r="E141" i="1" l="1"/>
  <c r="E144" i="1"/>
  <c r="D142" i="1"/>
  <c r="D143" i="1" s="1"/>
  <c r="D145" i="1" s="1"/>
  <c r="C19" i="2" s="1"/>
  <c r="O137" i="1"/>
  <c r="M18" i="2"/>
  <c r="N18" i="2" s="1"/>
  <c r="C145" i="1"/>
  <c r="F141" i="1" l="1"/>
  <c r="E142" i="1"/>
  <c r="E143" i="1" s="1"/>
  <c r="F144" i="1"/>
  <c r="G141" i="1" l="1"/>
  <c r="G144" i="1"/>
  <c r="F142" i="1"/>
  <c r="F143" i="1" s="1"/>
  <c r="F145" i="1" s="1"/>
  <c r="E19" i="2" s="1"/>
  <c r="E145" i="1"/>
  <c r="D19" i="2" s="1"/>
  <c r="H141" i="1" l="1"/>
  <c r="G142" i="1"/>
  <c r="G143" i="1" s="1"/>
  <c r="H144" i="1"/>
  <c r="I141" i="1" l="1"/>
  <c r="I144" i="1"/>
  <c r="H142" i="1"/>
  <c r="H143" i="1" s="1"/>
  <c r="H145" i="1" s="1"/>
  <c r="G19" i="2" s="1"/>
  <c r="G145" i="1"/>
  <c r="F19" i="2" s="1"/>
  <c r="J141" i="1" l="1"/>
  <c r="I142" i="1"/>
  <c r="I143" i="1" s="1"/>
  <c r="J144" i="1"/>
  <c r="I145" i="1" l="1"/>
  <c r="H19" i="2" s="1"/>
  <c r="K141" i="1"/>
  <c r="K144" i="1"/>
  <c r="J142" i="1"/>
  <c r="J143" i="1" s="1"/>
  <c r="J145" i="1" s="1"/>
  <c r="I19" i="2" s="1"/>
  <c r="L141" i="1" l="1"/>
  <c r="K142" i="1"/>
  <c r="K143" i="1" s="1"/>
  <c r="K145" i="1" s="1"/>
  <c r="J19" i="2" s="1"/>
  <c r="L144" i="1"/>
  <c r="M141" i="1" l="1"/>
  <c r="M144" i="1"/>
  <c r="L142" i="1"/>
  <c r="L143" i="1" s="1"/>
  <c r="L145" i="1" s="1"/>
  <c r="K19" i="2" s="1"/>
  <c r="N141" i="1" l="1"/>
  <c r="M142" i="1"/>
  <c r="M143" i="1" s="1"/>
  <c r="M145" i="1" s="1"/>
  <c r="L19" i="2" s="1"/>
  <c r="N144" i="1"/>
  <c r="C149" i="1" l="1"/>
  <c r="C152" i="1"/>
  <c r="N142" i="1"/>
  <c r="N143" i="1" s="1"/>
  <c r="O144" i="1"/>
  <c r="N145" i="1" l="1"/>
  <c r="O143" i="1"/>
  <c r="D149" i="1"/>
  <c r="C150" i="1"/>
  <c r="C151" i="1" s="1"/>
  <c r="D152" i="1"/>
  <c r="E149" i="1" l="1"/>
  <c r="E152" i="1"/>
  <c r="D150" i="1"/>
  <c r="D151" i="1" s="1"/>
  <c r="D153" i="1" s="1"/>
  <c r="C20" i="2" s="1"/>
  <c r="O145" i="1"/>
  <c r="M19" i="2"/>
  <c r="N19" i="2" s="1"/>
  <c r="C153" i="1"/>
  <c r="F149" i="1" l="1"/>
  <c r="E150" i="1"/>
  <c r="E151" i="1" s="1"/>
  <c r="F152" i="1"/>
  <c r="B20" i="2"/>
  <c r="G149" i="1" l="1"/>
  <c r="G152" i="1"/>
  <c r="F150" i="1"/>
  <c r="F151" i="1" s="1"/>
  <c r="F153" i="1" s="1"/>
  <c r="E20" i="2" s="1"/>
  <c r="E153" i="1"/>
  <c r="D20" i="2" s="1"/>
  <c r="H149" i="1" l="1"/>
  <c r="G150" i="1"/>
  <c r="G151" i="1" s="1"/>
  <c r="H152" i="1"/>
  <c r="G153" i="1" l="1"/>
  <c r="I149" i="1"/>
  <c r="I152" i="1"/>
  <c r="H150" i="1"/>
  <c r="H151" i="1" s="1"/>
  <c r="H153" i="1" s="1"/>
  <c r="G20" i="2" s="1"/>
  <c r="J149" i="1" l="1"/>
  <c r="I150" i="1"/>
  <c r="I151" i="1" s="1"/>
  <c r="I153" i="1" s="1"/>
  <c r="H20" i="2" s="1"/>
  <c r="J152" i="1"/>
  <c r="F20" i="2"/>
  <c r="K149" i="1" l="1"/>
  <c r="K152" i="1"/>
  <c r="J150" i="1"/>
  <c r="J151" i="1" s="1"/>
  <c r="J153" i="1" l="1"/>
  <c r="L149" i="1"/>
  <c r="K150" i="1"/>
  <c r="K151" i="1" s="1"/>
  <c r="K153" i="1" s="1"/>
  <c r="J20" i="2" s="1"/>
  <c r="L152" i="1"/>
  <c r="M149" i="1" l="1"/>
  <c r="M152" i="1"/>
  <c r="L150" i="1"/>
  <c r="L151" i="1" s="1"/>
  <c r="L153" i="1" s="1"/>
  <c r="K20" i="2" s="1"/>
  <c r="I20" i="2"/>
  <c r="N149" i="1" l="1"/>
  <c r="M150" i="1"/>
  <c r="M151" i="1" s="1"/>
  <c r="M153" i="1" s="1"/>
  <c r="L20" i="2" s="1"/>
  <c r="N152" i="1"/>
  <c r="C160" i="1" l="1"/>
  <c r="C157" i="1"/>
  <c r="N150" i="1"/>
  <c r="N151" i="1" s="1"/>
  <c r="O152" i="1"/>
  <c r="N153" i="1" l="1"/>
  <c r="O151" i="1"/>
  <c r="D157" i="1"/>
  <c r="C158" i="1"/>
  <c r="C159" i="1" s="1"/>
  <c r="D160" i="1"/>
  <c r="E157" i="1" l="1"/>
  <c r="E160" i="1"/>
  <c r="D158" i="1"/>
  <c r="D159" i="1" s="1"/>
  <c r="D161" i="1" s="1"/>
  <c r="C21" i="2" s="1"/>
  <c r="O153" i="1"/>
  <c r="M20" i="2"/>
  <c r="N20" i="2" s="1"/>
  <c r="C161" i="1"/>
  <c r="B21" i="2" l="1"/>
  <c r="F157" i="1"/>
  <c r="E158" i="1"/>
  <c r="E159" i="1" s="1"/>
  <c r="F160" i="1"/>
  <c r="E161" i="1" l="1"/>
  <c r="D21" i="2" s="1"/>
  <c r="G157" i="1"/>
  <c r="G160" i="1"/>
  <c r="F158" i="1"/>
  <c r="F159" i="1" s="1"/>
  <c r="F161" i="1" s="1"/>
  <c r="E21" i="2" s="1"/>
  <c r="H157" i="1" l="1"/>
  <c r="G158" i="1"/>
  <c r="G159" i="1" s="1"/>
  <c r="G161" i="1" s="1"/>
  <c r="F21" i="2" s="1"/>
  <c r="H160" i="1"/>
  <c r="I157" i="1" l="1"/>
  <c r="I160" i="1"/>
  <c r="H158" i="1"/>
  <c r="H159" i="1" s="1"/>
  <c r="H161" i="1" s="1"/>
  <c r="G21" i="2" s="1"/>
  <c r="J157" i="1" l="1"/>
  <c r="I158" i="1"/>
  <c r="I159" i="1" s="1"/>
  <c r="J160" i="1"/>
  <c r="I161" i="1" l="1"/>
  <c r="H21" i="2" s="1"/>
  <c r="K157" i="1"/>
  <c r="K160" i="1"/>
  <c r="J158" i="1"/>
  <c r="J159" i="1" s="1"/>
  <c r="J161" i="1" s="1"/>
  <c r="I21" i="2" s="1"/>
  <c r="L157" i="1" l="1"/>
  <c r="K158" i="1"/>
  <c r="K159" i="1" s="1"/>
  <c r="K161" i="1" s="1"/>
  <c r="J21" i="2" s="1"/>
  <c r="L160" i="1"/>
  <c r="M157" i="1" l="1"/>
  <c r="M160" i="1"/>
  <c r="L158" i="1"/>
  <c r="L159" i="1" s="1"/>
  <c r="L161" i="1" s="1"/>
  <c r="K21" i="2" s="1"/>
  <c r="N157" i="1" l="1"/>
  <c r="M158" i="1"/>
  <c r="M159" i="1" s="1"/>
  <c r="M161" i="1" s="1"/>
  <c r="L21" i="2" s="1"/>
  <c r="N160" i="1"/>
  <c r="O160" i="1" l="1"/>
  <c r="C165" i="1"/>
  <c r="C168" i="1"/>
  <c r="N158" i="1"/>
  <c r="N159" i="1" s="1"/>
  <c r="D165" i="1" l="1"/>
  <c r="C166" i="1"/>
  <c r="C167" i="1" s="1"/>
  <c r="D168" i="1"/>
  <c r="N161" i="1"/>
  <c r="O159" i="1"/>
  <c r="E165" i="1" l="1"/>
  <c r="E168" i="1"/>
  <c r="D166" i="1"/>
  <c r="D167" i="1" s="1"/>
  <c r="D169" i="1" s="1"/>
  <c r="C22" i="2" s="1"/>
  <c r="O161" i="1"/>
  <c r="M21" i="2"/>
  <c r="N21" i="2" s="1"/>
  <c r="C169" i="1"/>
  <c r="F165" i="1" l="1"/>
  <c r="E166" i="1"/>
  <c r="E167" i="1" s="1"/>
  <c r="F168" i="1"/>
  <c r="B22" i="2"/>
  <c r="G165" i="1" l="1"/>
  <c r="G168" i="1"/>
  <c r="F166" i="1"/>
  <c r="F167" i="1" s="1"/>
  <c r="F169" i="1" s="1"/>
  <c r="E22" i="2" s="1"/>
  <c r="E169" i="1"/>
  <c r="H165" i="1" l="1"/>
  <c r="G166" i="1"/>
  <c r="G167" i="1" s="1"/>
  <c r="G169" i="1" s="1"/>
  <c r="F22" i="2" s="1"/>
  <c r="H168" i="1"/>
  <c r="D22" i="2"/>
  <c r="I165" i="1" l="1"/>
  <c r="I168" i="1"/>
  <c r="H166" i="1"/>
  <c r="H167" i="1" s="1"/>
  <c r="H169" i="1" l="1"/>
  <c r="J165" i="1"/>
  <c r="I166" i="1"/>
  <c r="I167" i="1" s="1"/>
  <c r="I169" i="1" s="1"/>
  <c r="H22" i="2" s="1"/>
  <c r="J168" i="1"/>
  <c r="K165" i="1" l="1"/>
  <c r="K168" i="1"/>
  <c r="J166" i="1"/>
  <c r="J167" i="1" s="1"/>
  <c r="J169" i="1" s="1"/>
  <c r="G22" i="2"/>
  <c r="L165" i="1" l="1"/>
  <c r="K166" i="1"/>
  <c r="K167" i="1" s="1"/>
  <c r="K169" i="1" s="1"/>
  <c r="J22" i="2" s="1"/>
  <c r="L168" i="1"/>
  <c r="I22" i="2"/>
  <c r="M165" i="1" l="1"/>
  <c r="M168" i="1"/>
  <c r="L166" i="1"/>
  <c r="L167" i="1" s="1"/>
  <c r="L169" i="1" s="1"/>
  <c r="K22" i="2" s="1"/>
  <c r="N165" i="1" l="1"/>
  <c r="M166" i="1"/>
  <c r="M167" i="1" s="1"/>
  <c r="M169" i="1" s="1"/>
  <c r="L22" i="2" s="1"/>
  <c r="N168" i="1"/>
  <c r="O168" i="1" l="1"/>
  <c r="C176" i="1"/>
  <c r="C173" i="1"/>
  <c r="N166" i="1"/>
  <c r="N167" i="1" s="1"/>
  <c r="N169" i="1" l="1"/>
  <c r="O167" i="1"/>
  <c r="D173" i="1"/>
  <c r="C174" i="1"/>
  <c r="C175" i="1" s="1"/>
  <c r="D176" i="1"/>
  <c r="E173" i="1" l="1"/>
  <c r="E176" i="1"/>
  <c r="D174" i="1"/>
  <c r="D175" i="1" s="1"/>
  <c r="D177" i="1" s="1"/>
  <c r="C23" i="2" s="1"/>
  <c r="O169" i="1"/>
  <c r="M22" i="2"/>
  <c r="N22" i="2" s="1"/>
  <c r="C177" i="1"/>
  <c r="B23" i="2" l="1"/>
  <c r="F173" i="1"/>
  <c r="E174" i="1"/>
  <c r="E175" i="1" s="1"/>
  <c r="F176" i="1"/>
  <c r="E177" i="1" l="1"/>
  <c r="D23" i="2" s="1"/>
  <c r="G173" i="1"/>
  <c r="G176" i="1"/>
  <c r="F174" i="1"/>
  <c r="F175" i="1" s="1"/>
  <c r="F177" i="1" s="1"/>
  <c r="E23" i="2" s="1"/>
  <c r="H173" i="1" l="1"/>
  <c r="G174" i="1"/>
  <c r="G175" i="1" s="1"/>
  <c r="G177" i="1" s="1"/>
  <c r="F23" i="2" s="1"/>
  <c r="H176" i="1"/>
  <c r="I173" i="1" l="1"/>
  <c r="I176" i="1"/>
  <c r="H174" i="1"/>
  <c r="H175" i="1" s="1"/>
  <c r="H177" i="1" l="1"/>
  <c r="G23" i="2" s="1"/>
  <c r="J173" i="1"/>
  <c r="I174" i="1"/>
  <c r="I175" i="1" s="1"/>
  <c r="I177" i="1" s="1"/>
  <c r="H23" i="2" s="1"/>
  <c r="J176" i="1"/>
  <c r="K173" i="1" l="1"/>
  <c r="K176" i="1"/>
  <c r="J174" i="1"/>
  <c r="J175" i="1" s="1"/>
  <c r="J177" i="1" s="1"/>
  <c r="I23" i="2" s="1"/>
  <c r="L173" i="1" l="1"/>
  <c r="K174" i="1"/>
  <c r="K175" i="1" s="1"/>
  <c r="K177" i="1" s="1"/>
  <c r="J23" i="2" s="1"/>
  <c r="L176" i="1"/>
  <c r="M173" i="1" l="1"/>
  <c r="M176" i="1"/>
  <c r="L174" i="1"/>
  <c r="L175" i="1" s="1"/>
  <c r="L177" i="1" s="1"/>
  <c r="K23" i="2" s="1"/>
  <c r="N173" i="1" l="1"/>
  <c r="M174" i="1"/>
  <c r="M175" i="1" s="1"/>
  <c r="M177" i="1" s="1"/>
  <c r="L23" i="2" s="1"/>
  <c r="N176" i="1"/>
  <c r="C181" i="1" l="1"/>
  <c r="C184" i="1"/>
  <c r="N174" i="1"/>
  <c r="N175" i="1" s="1"/>
  <c r="O176" i="1"/>
  <c r="N177" i="1" l="1"/>
  <c r="O175" i="1"/>
  <c r="D181" i="1"/>
  <c r="C182" i="1"/>
  <c r="C183" i="1" s="1"/>
  <c r="D184" i="1"/>
  <c r="O177" i="1" l="1"/>
  <c r="M23" i="2"/>
  <c r="N23" i="2" s="1"/>
  <c r="E181" i="1"/>
  <c r="E184" i="1"/>
  <c r="D182" i="1"/>
  <c r="D183" i="1" s="1"/>
  <c r="D185" i="1" s="1"/>
  <c r="C24" i="2" s="1"/>
  <c r="C185" i="1"/>
  <c r="F181" i="1" l="1"/>
  <c r="E182" i="1"/>
  <c r="E183" i="1" s="1"/>
  <c r="E185" i="1" s="1"/>
  <c r="D24" i="2" s="1"/>
  <c r="F184" i="1"/>
  <c r="B24" i="2"/>
  <c r="G181" i="1" l="1"/>
  <c r="G184" i="1"/>
  <c r="F182" i="1"/>
  <c r="F183" i="1" s="1"/>
  <c r="F185" i="1" l="1"/>
  <c r="E24" i="2" s="1"/>
  <c r="H181" i="1"/>
  <c r="G182" i="1"/>
  <c r="G183" i="1" s="1"/>
  <c r="G185" i="1" s="1"/>
  <c r="F24" i="2" s="1"/>
  <c r="H184" i="1"/>
  <c r="I181" i="1" l="1"/>
  <c r="I184" i="1"/>
  <c r="H182" i="1"/>
  <c r="H183" i="1" s="1"/>
  <c r="H185" i="1" s="1"/>
  <c r="G24" i="2" s="1"/>
  <c r="J181" i="1" l="1"/>
  <c r="I182" i="1"/>
  <c r="I183" i="1" s="1"/>
  <c r="J184" i="1"/>
  <c r="I185" i="1" l="1"/>
  <c r="H24" i="2" s="1"/>
  <c r="K181" i="1"/>
  <c r="K184" i="1"/>
  <c r="J182" i="1"/>
  <c r="J183" i="1" s="1"/>
  <c r="J185" i="1" s="1"/>
  <c r="I24" i="2" s="1"/>
  <c r="L181" i="1" l="1"/>
  <c r="K182" i="1"/>
  <c r="K183" i="1" s="1"/>
  <c r="K185" i="1" s="1"/>
  <c r="J24" i="2" s="1"/>
  <c r="L184" i="1"/>
  <c r="M181" i="1" l="1"/>
  <c r="M184" i="1"/>
  <c r="L182" i="1"/>
  <c r="L183" i="1" s="1"/>
  <c r="L185" i="1" s="1"/>
  <c r="K24" i="2" s="1"/>
  <c r="N181" i="1" l="1"/>
  <c r="M182" i="1"/>
  <c r="M183" i="1" s="1"/>
  <c r="M185" i="1" s="1"/>
  <c r="L24" i="2" s="1"/>
  <c r="N184" i="1"/>
  <c r="O184" i="1" l="1"/>
  <c r="C192" i="1"/>
  <c r="C189" i="1"/>
  <c r="N182" i="1"/>
  <c r="N183" i="1" s="1"/>
  <c r="N185" i="1" l="1"/>
  <c r="O183" i="1"/>
  <c r="D189" i="1"/>
  <c r="C190" i="1"/>
  <c r="C191" i="1" s="1"/>
  <c r="D192" i="1"/>
  <c r="O185" i="1" l="1"/>
  <c r="M24" i="2"/>
  <c r="N24" i="2" s="1"/>
  <c r="E189" i="1"/>
  <c r="E192" i="1"/>
  <c r="D190" i="1"/>
  <c r="D191" i="1" s="1"/>
  <c r="D193" i="1" s="1"/>
  <c r="C25" i="2" s="1"/>
  <c r="C193" i="1"/>
  <c r="B25" i="2" l="1"/>
  <c r="F189" i="1"/>
  <c r="E190" i="1"/>
  <c r="E191" i="1" s="1"/>
  <c r="F192" i="1"/>
  <c r="E193" i="1" l="1"/>
  <c r="D25" i="2" s="1"/>
  <c r="G189" i="1"/>
  <c r="G192" i="1"/>
  <c r="F190" i="1"/>
  <c r="F191" i="1" s="1"/>
  <c r="F193" i="1" s="1"/>
  <c r="E25" i="2" s="1"/>
  <c r="H189" i="1" l="1"/>
  <c r="G190" i="1"/>
  <c r="G191" i="1" s="1"/>
  <c r="G193" i="1" s="1"/>
  <c r="F25" i="2" s="1"/>
  <c r="H192" i="1"/>
  <c r="I189" i="1" l="1"/>
  <c r="I192" i="1"/>
  <c r="H190" i="1"/>
  <c r="H191" i="1" s="1"/>
  <c r="J189" i="1" l="1"/>
  <c r="I190" i="1"/>
  <c r="I191" i="1" s="1"/>
  <c r="I193" i="1" s="1"/>
  <c r="H25" i="2" s="1"/>
  <c r="J192" i="1"/>
  <c r="H193" i="1"/>
  <c r="K189" i="1" l="1"/>
  <c r="K192" i="1"/>
  <c r="J190" i="1"/>
  <c r="J191" i="1" s="1"/>
  <c r="G25" i="2"/>
  <c r="J193" i="1" l="1"/>
  <c r="L189" i="1"/>
  <c r="K190" i="1"/>
  <c r="K191" i="1" s="1"/>
  <c r="K193" i="1" s="1"/>
  <c r="J25" i="2" s="1"/>
  <c r="L192" i="1"/>
  <c r="M189" i="1" l="1"/>
  <c r="M192" i="1"/>
  <c r="L190" i="1"/>
  <c r="L191" i="1" s="1"/>
  <c r="L193" i="1" s="1"/>
  <c r="K25" i="2" s="1"/>
  <c r="I25" i="2"/>
  <c r="N189" i="1" l="1"/>
  <c r="M190" i="1"/>
  <c r="M191" i="1" s="1"/>
  <c r="M193" i="1" s="1"/>
  <c r="L25" i="2" s="1"/>
  <c r="N192" i="1"/>
  <c r="C197" i="1" l="1"/>
  <c r="C200" i="1"/>
  <c r="N190" i="1"/>
  <c r="N191" i="1" s="1"/>
  <c r="O192" i="1"/>
  <c r="N193" i="1" l="1"/>
  <c r="O191" i="1"/>
  <c r="D197" i="1"/>
  <c r="C198" i="1"/>
  <c r="C199" i="1" s="1"/>
  <c r="D200" i="1"/>
  <c r="O193" i="1" l="1"/>
  <c r="M25" i="2"/>
  <c r="N25" i="2" s="1"/>
  <c r="E197" i="1"/>
  <c r="E200" i="1"/>
  <c r="D198" i="1"/>
  <c r="D199" i="1" s="1"/>
  <c r="D201" i="1" s="1"/>
  <c r="C26" i="2" s="1"/>
  <c r="C201" i="1"/>
  <c r="B26" i="2" s="1"/>
  <c r="F197" i="1" l="1"/>
  <c r="E198" i="1"/>
  <c r="E199" i="1" s="1"/>
  <c r="E201" i="1" s="1"/>
  <c r="D26" i="2" s="1"/>
  <c r="F200" i="1"/>
  <c r="G197" i="1" l="1"/>
  <c r="G200" i="1"/>
  <c r="F198" i="1"/>
  <c r="F199" i="1" s="1"/>
  <c r="F201" i="1" s="1"/>
  <c r="H197" i="1" l="1"/>
  <c r="G198" i="1"/>
  <c r="G199" i="1" s="1"/>
  <c r="H200" i="1"/>
  <c r="E26" i="2"/>
  <c r="G201" i="1" l="1"/>
  <c r="F26" i="2" s="1"/>
  <c r="I197" i="1"/>
  <c r="I200" i="1"/>
  <c r="H198" i="1"/>
  <c r="H199" i="1" s="1"/>
  <c r="H201" i="1" s="1"/>
  <c r="G26" i="2" s="1"/>
  <c r="J197" i="1" l="1"/>
  <c r="I198" i="1"/>
  <c r="I199" i="1" s="1"/>
  <c r="I201" i="1" s="1"/>
  <c r="H26" i="2" s="1"/>
  <c r="J200" i="1"/>
  <c r="K197" i="1" l="1"/>
  <c r="K200" i="1"/>
  <c r="J198" i="1"/>
  <c r="J199" i="1" s="1"/>
  <c r="J201" i="1" s="1"/>
  <c r="I26" i="2" s="1"/>
  <c r="L197" i="1" l="1"/>
  <c r="K198" i="1"/>
  <c r="K199" i="1" s="1"/>
  <c r="K201" i="1" s="1"/>
  <c r="J26" i="2" s="1"/>
  <c r="L200" i="1"/>
  <c r="M197" i="1" l="1"/>
  <c r="M200" i="1"/>
  <c r="L198" i="1"/>
  <c r="L199" i="1" s="1"/>
  <c r="L201" i="1" s="1"/>
  <c r="K26" i="2" s="1"/>
  <c r="N197" i="1" l="1"/>
  <c r="M198" i="1"/>
  <c r="M199" i="1" s="1"/>
  <c r="M201" i="1" s="1"/>
  <c r="L26" i="2" s="1"/>
  <c r="N200" i="1"/>
  <c r="C208" i="1" l="1"/>
  <c r="C205" i="1"/>
  <c r="N198" i="1"/>
  <c r="N199" i="1" s="1"/>
  <c r="O200" i="1"/>
  <c r="N201" i="1" l="1"/>
  <c r="O199" i="1"/>
  <c r="D205" i="1"/>
  <c r="C206" i="1"/>
  <c r="C207" i="1" s="1"/>
  <c r="D208" i="1"/>
  <c r="E205" i="1" l="1"/>
  <c r="E208" i="1"/>
  <c r="D206" i="1"/>
  <c r="D207" i="1" s="1"/>
  <c r="D209" i="1" s="1"/>
  <c r="C27" i="2" s="1"/>
  <c r="O201" i="1"/>
  <c r="M26" i="2"/>
  <c r="N26" i="2" s="1"/>
  <c r="C209" i="1"/>
  <c r="F205" i="1" l="1"/>
  <c r="E206" i="1"/>
  <c r="E207" i="1" s="1"/>
  <c r="F208" i="1"/>
  <c r="B27" i="2"/>
  <c r="G205" i="1" l="1"/>
  <c r="G208" i="1"/>
  <c r="F206" i="1"/>
  <c r="F207" i="1" s="1"/>
  <c r="F209" i="1" s="1"/>
  <c r="E27" i="2" s="1"/>
  <c r="E209" i="1"/>
  <c r="H205" i="1" l="1"/>
  <c r="G206" i="1"/>
  <c r="G207" i="1" s="1"/>
  <c r="H208" i="1"/>
  <c r="D27" i="2"/>
  <c r="I205" i="1" l="1"/>
  <c r="I208" i="1"/>
  <c r="H206" i="1"/>
  <c r="H207" i="1" s="1"/>
  <c r="H209" i="1" s="1"/>
  <c r="G27" i="2" s="1"/>
  <c r="G209" i="1"/>
  <c r="J205" i="1" l="1"/>
  <c r="I206" i="1"/>
  <c r="I207" i="1" s="1"/>
  <c r="I209" i="1" s="1"/>
  <c r="H27" i="2" s="1"/>
  <c r="J208" i="1"/>
  <c r="F27" i="2"/>
  <c r="K205" i="1" l="1"/>
  <c r="K208" i="1"/>
  <c r="J206" i="1"/>
  <c r="J207" i="1" s="1"/>
  <c r="J209" i="1" l="1"/>
  <c r="I27" i="2" s="1"/>
  <c r="L205" i="1"/>
  <c r="K206" i="1"/>
  <c r="K207" i="1" s="1"/>
  <c r="K209" i="1" s="1"/>
  <c r="J27" i="2" s="1"/>
  <c r="L208" i="1"/>
  <c r="M205" i="1" l="1"/>
  <c r="M208" i="1"/>
  <c r="L206" i="1"/>
  <c r="L207" i="1" s="1"/>
  <c r="L209" i="1" s="1"/>
  <c r="K27" i="2" s="1"/>
  <c r="N205" i="1" l="1"/>
  <c r="M206" i="1"/>
  <c r="M207" i="1" s="1"/>
  <c r="M209" i="1" s="1"/>
  <c r="L27" i="2" s="1"/>
  <c r="N208" i="1"/>
  <c r="O208" i="1" l="1"/>
  <c r="C213" i="1"/>
  <c r="C216" i="1"/>
  <c r="N206" i="1"/>
  <c r="N207" i="1" s="1"/>
  <c r="D213" i="1" l="1"/>
  <c r="C214" i="1"/>
  <c r="C215" i="1" s="1"/>
  <c r="D216" i="1"/>
  <c r="N209" i="1"/>
  <c r="O207" i="1"/>
  <c r="E213" i="1" l="1"/>
  <c r="E216" i="1"/>
  <c r="D214" i="1"/>
  <c r="D215" i="1" s="1"/>
  <c r="D217" i="1" s="1"/>
  <c r="C28" i="2" s="1"/>
  <c r="O209" i="1"/>
  <c r="M27" i="2"/>
  <c r="N27" i="2" s="1"/>
  <c r="C217" i="1"/>
  <c r="F213" i="1" l="1"/>
  <c r="E214" i="1"/>
  <c r="E215" i="1" s="1"/>
  <c r="F216" i="1"/>
  <c r="B28" i="2"/>
  <c r="G213" i="1" l="1"/>
  <c r="G216" i="1"/>
  <c r="F214" i="1"/>
  <c r="F215" i="1" s="1"/>
  <c r="F217" i="1" s="1"/>
  <c r="E28" i="2" s="1"/>
  <c r="E217" i="1"/>
  <c r="H213" i="1" l="1"/>
  <c r="G214" i="1"/>
  <c r="G215" i="1" s="1"/>
  <c r="H216" i="1"/>
  <c r="D28" i="2"/>
  <c r="I213" i="1" l="1"/>
  <c r="I216" i="1"/>
  <c r="H214" i="1"/>
  <c r="H215" i="1" s="1"/>
  <c r="H217" i="1" s="1"/>
  <c r="G28" i="2" s="1"/>
  <c r="G217" i="1"/>
  <c r="F28" i="2" s="1"/>
  <c r="J213" i="1" l="1"/>
  <c r="I214" i="1"/>
  <c r="I215" i="1" s="1"/>
  <c r="I217" i="1" s="1"/>
  <c r="H28" i="2" s="1"/>
  <c r="J216" i="1"/>
  <c r="K213" i="1" l="1"/>
  <c r="K216" i="1"/>
  <c r="J214" i="1"/>
  <c r="J215" i="1" s="1"/>
  <c r="J217" i="1" s="1"/>
  <c r="L213" i="1" l="1"/>
  <c r="K214" i="1"/>
  <c r="K215" i="1" s="1"/>
  <c r="K217" i="1" s="1"/>
  <c r="J28" i="2" s="1"/>
  <c r="L216" i="1"/>
  <c r="I28" i="2"/>
  <c r="M213" i="1" l="1"/>
  <c r="M216" i="1"/>
  <c r="L214" i="1"/>
  <c r="L215" i="1" s="1"/>
  <c r="L217" i="1" s="1"/>
  <c r="K28" i="2" s="1"/>
  <c r="N213" i="1" l="1"/>
  <c r="M214" i="1"/>
  <c r="M215" i="1" s="1"/>
  <c r="M217" i="1" s="1"/>
  <c r="L28" i="2" s="1"/>
  <c r="N216" i="1"/>
  <c r="O216" i="1" l="1"/>
  <c r="C224" i="1"/>
  <c r="C221" i="1"/>
  <c r="N214" i="1"/>
  <c r="N215" i="1" s="1"/>
  <c r="N217" i="1" l="1"/>
  <c r="O215" i="1"/>
  <c r="D221" i="1"/>
  <c r="C222" i="1"/>
  <c r="C223" i="1" s="1"/>
  <c r="D224" i="1"/>
  <c r="E221" i="1" l="1"/>
  <c r="E224" i="1"/>
  <c r="D222" i="1"/>
  <c r="D223" i="1" s="1"/>
  <c r="D225" i="1" s="1"/>
  <c r="C29" i="2" s="1"/>
  <c r="O217" i="1"/>
  <c r="M28" i="2"/>
  <c r="N28" i="2" s="1"/>
  <c r="C225" i="1"/>
  <c r="B29" i="2" l="1"/>
  <c r="F221" i="1"/>
  <c r="E222" i="1"/>
  <c r="E223" i="1" s="1"/>
  <c r="F224" i="1"/>
  <c r="G221" i="1" l="1"/>
  <c r="G224" i="1"/>
  <c r="F222" i="1"/>
  <c r="F223" i="1" s="1"/>
  <c r="F225" i="1" s="1"/>
  <c r="E29" i="2" s="1"/>
  <c r="E225" i="1"/>
  <c r="H221" i="1" l="1"/>
  <c r="G222" i="1"/>
  <c r="G223" i="1" s="1"/>
  <c r="H224" i="1"/>
  <c r="D29" i="2"/>
  <c r="I221" i="1" l="1"/>
  <c r="I224" i="1"/>
  <c r="H222" i="1"/>
  <c r="H223" i="1" s="1"/>
  <c r="H225" i="1" s="1"/>
  <c r="G29" i="2" s="1"/>
  <c r="G225" i="1"/>
  <c r="J221" i="1" l="1"/>
  <c r="I222" i="1"/>
  <c r="I223" i="1" s="1"/>
  <c r="I225" i="1" s="1"/>
  <c r="H29" i="2" s="1"/>
  <c r="J224" i="1"/>
  <c r="F29" i="2"/>
  <c r="K224" i="1" l="1"/>
  <c r="J222" i="1"/>
  <c r="J223" i="1" s="1"/>
  <c r="K221" i="1"/>
  <c r="K222" i="1" l="1"/>
  <c r="K223" i="1" s="1"/>
  <c r="K225" i="1" s="1"/>
  <c r="J29" i="2" s="1"/>
  <c r="L224" i="1"/>
  <c r="L221" i="1"/>
  <c r="J225" i="1"/>
  <c r="I29" i="2" l="1"/>
  <c r="M224" i="1"/>
  <c r="L222" i="1"/>
  <c r="L223" i="1" s="1"/>
  <c r="L225" i="1" s="1"/>
  <c r="M221" i="1"/>
  <c r="K29" i="2" l="1"/>
  <c r="M222" i="1"/>
  <c r="M223" i="1" s="1"/>
  <c r="M225" i="1" s="1"/>
  <c r="L29" i="2" s="1"/>
  <c r="N224" i="1"/>
  <c r="N221" i="1"/>
  <c r="C232" i="1" l="1"/>
  <c r="N222" i="1"/>
  <c r="N223" i="1" s="1"/>
  <c r="C229" i="1"/>
  <c r="O224" i="1"/>
  <c r="C230" i="1" l="1"/>
  <c r="C231" i="1" s="1"/>
  <c r="D232" i="1"/>
  <c r="D229" i="1"/>
  <c r="N225" i="1"/>
  <c r="O223" i="1"/>
  <c r="E232" i="1" l="1"/>
  <c r="D230" i="1"/>
  <c r="D231" i="1" s="1"/>
  <c r="D233" i="1" s="1"/>
  <c r="C30" i="2" s="1"/>
  <c r="E229" i="1"/>
  <c r="C233" i="1"/>
  <c r="O225" i="1"/>
  <c r="M29" i="2"/>
  <c r="N29" i="2" s="1"/>
  <c r="E230" i="1" l="1"/>
  <c r="E231" i="1" s="1"/>
  <c r="F232" i="1"/>
  <c r="F229" i="1"/>
  <c r="B30" i="2"/>
  <c r="F230" i="1" l="1"/>
  <c r="F231" i="1" s="1"/>
  <c r="F233" i="1" s="1"/>
  <c r="E30" i="2" s="1"/>
  <c r="G232" i="1"/>
  <c r="G229" i="1"/>
  <c r="E233" i="1"/>
  <c r="G230" i="1" l="1"/>
  <c r="G231" i="1" s="1"/>
  <c r="H232" i="1"/>
  <c r="H229" i="1"/>
  <c r="D30" i="2"/>
  <c r="I232" i="1" l="1"/>
  <c r="H230" i="1"/>
  <c r="H231" i="1" s="1"/>
  <c r="H233" i="1" s="1"/>
  <c r="G30" i="2" s="1"/>
  <c r="I229" i="1"/>
  <c r="G233" i="1"/>
  <c r="I230" i="1" l="1"/>
  <c r="I231" i="1" s="1"/>
  <c r="J232" i="1"/>
  <c r="J229" i="1"/>
  <c r="F30" i="2"/>
  <c r="J230" i="1" l="1"/>
  <c r="J231" i="1" s="1"/>
  <c r="J233" i="1" s="1"/>
  <c r="I30" i="2" s="1"/>
  <c r="K232" i="1"/>
  <c r="K229" i="1"/>
  <c r="I233" i="1"/>
  <c r="K230" i="1" l="1"/>
  <c r="K231" i="1" s="1"/>
  <c r="L232" i="1"/>
  <c r="L229" i="1"/>
  <c r="H30" i="2"/>
  <c r="M232" i="1" l="1"/>
  <c r="L230" i="1"/>
  <c r="L231" i="1" s="1"/>
  <c r="L233" i="1" s="1"/>
  <c r="K30" i="2" s="1"/>
  <c r="M229" i="1"/>
  <c r="K233" i="1"/>
  <c r="M230" i="1" l="1"/>
  <c r="M231" i="1" s="1"/>
  <c r="M233" i="1" s="1"/>
  <c r="L30" i="2" s="1"/>
  <c r="N232" i="1"/>
  <c r="N229" i="1"/>
  <c r="J30" i="2"/>
  <c r="C240" i="1" l="1"/>
  <c r="N230" i="1"/>
  <c r="N231" i="1" s="1"/>
  <c r="C237" i="1"/>
  <c r="O232" i="1"/>
  <c r="C238" i="1" l="1"/>
  <c r="C239" i="1" s="1"/>
  <c r="D240" i="1"/>
  <c r="D237" i="1"/>
  <c r="N233" i="1"/>
  <c r="O231" i="1"/>
  <c r="O233" i="1" l="1"/>
  <c r="M30" i="2"/>
  <c r="N30" i="2" s="1"/>
  <c r="E240" i="1"/>
  <c r="D238" i="1"/>
  <c r="D239" i="1" s="1"/>
  <c r="D241" i="1" s="1"/>
  <c r="C31" i="2" s="1"/>
  <c r="E237" i="1"/>
  <c r="C241" i="1"/>
  <c r="B31" i="2" l="1"/>
  <c r="E238" i="1"/>
  <c r="E239" i="1" s="1"/>
  <c r="F240" i="1"/>
  <c r="F237" i="1"/>
  <c r="G240" i="1" l="1"/>
  <c r="F238" i="1"/>
  <c r="F239" i="1" s="1"/>
  <c r="F241" i="1" s="1"/>
  <c r="E31" i="2" s="1"/>
  <c r="G237" i="1"/>
  <c r="E241" i="1"/>
  <c r="G238" i="1" l="1"/>
  <c r="G239" i="1" s="1"/>
  <c r="H240" i="1"/>
  <c r="H237" i="1"/>
  <c r="D31" i="2"/>
  <c r="I240" i="1" l="1"/>
  <c r="H238" i="1"/>
  <c r="H239" i="1" s="1"/>
  <c r="H241" i="1" s="1"/>
  <c r="G31" i="2" s="1"/>
  <c r="I237" i="1"/>
  <c r="G241" i="1"/>
  <c r="F31" i="2" s="1"/>
  <c r="I238" i="1" l="1"/>
  <c r="I239" i="1" s="1"/>
  <c r="J240" i="1"/>
  <c r="J237" i="1"/>
  <c r="K240" i="1" l="1"/>
  <c r="J238" i="1"/>
  <c r="J239" i="1" s="1"/>
  <c r="J241" i="1" s="1"/>
  <c r="I31" i="2" s="1"/>
  <c r="K237" i="1"/>
  <c r="I241" i="1"/>
  <c r="H31" i="2" s="1"/>
  <c r="K238" i="1" l="1"/>
  <c r="K239" i="1" s="1"/>
  <c r="L240" i="1"/>
  <c r="L237" i="1"/>
  <c r="M240" i="1" l="1"/>
  <c r="L238" i="1"/>
  <c r="L239" i="1" s="1"/>
  <c r="L241" i="1" s="1"/>
  <c r="K31" i="2" s="1"/>
  <c r="M237" i="1"/>
  <c r="K241" i="1"/>
  <c r="J31" i="2" s="1"/>
  <c r="M238" i="1" l="1"/>
  <c r="M239" i="1" s="1"/>
  <c r="M241" i="1" s="1"/>
  <c r="L31" i="2" s="1"/>
  <c r="N240" i="1"/>
  <c r="N237" i="1"/>
  <c r="O240" i="1" l="1"/>
  <c r="C248" i="1"/>
  <c r="N238" i="1"/>
  <c r="N239" i="1" s="1"/>
  <c r="C245" i="1"/>
  <c r="C246" i="1" l="1"/>
  <c r="C247" i="1" s="1"/>
  <c r="D248" i="1"/>
  <c r="D245" i="1"/>
  <c r="N241" i="1"/>
  <c r="O239" i="1"/>
  <c r="C249" i="1" l="1"/>
  <c r="E248" i="1"/>
  <c r="D246" i="1"/>
  <c r="D247" i="1" s="1"/>
  <c r="D249" i="1" s="1"/>
  <c r="C32" i="2" s="1"/>
  <c r="E245" i="1"/>
  <c r="O241" i="1"/>
  <c r="M31" i="2"/>
  <c r="N31" i="2" s="1"/>
  <c r="B32" i="2" l="1"/>
  <c r="E246" i="1"/>
  <c r="E247" i="1" s="1"/>
  <c r="E249" i="1" s="1"/>
  <c r="D32" i="2" s="1"/>
  <c r="F248" i="1"/>
  <c r="F245" i="1"/>
  <c r="G248" i="1" l="1"/>
  <c r="F246" i="1"/>
  <c r="F247" i="1" s="1"/>
  <c r="G245" i="1"/>
  <c r="G246" i="1" l="1"/>
  <c r="G247" i="1" s="1"/>
  <c r="G249" i="1" s="1"/>
  <c r="F32" i="2" s="1"/>
  <c r="H248" i="1"/>
  <c r="H245" i="1"/>
  <c r="F249" i="1"/>
  <c r="E32" i="2" s="1"/>
  <c r="I248" i="1" l="1"/>
  <c r="H246" i="1"/>
  <c r="H247" i="1" s="1"/>
  <c r="I245" i="1"/>
  <c r="H249" i="1" l="1"/>
  <c r="I246" i="1"/>
  <c r="I247" i="1" s="1"/>
  <c r="I249" i="1" s="1"/>
  <c r="H32" i="2" s="1"/>
  <c r="J248" i="1"/>
  <c r="J245" i="1"/>
  <c r="K248" i="1" l="1"/>
  <c r="J246" i="1"/>
  <c r="J247" i="1" s="1"/>
  <c r="J249" i="1" s="1"/>
  <c r="I32" i="2" s="1"/>
  <c r="K245" i="1"/>
  <c r="G32" i="2"/>
  <c r="K246" i="1" l="1"/>
  <c r="K247" i="1" s="1"/>
  <c r="K249" i="1" s="1"/>
  <c r="J32" i="2" s="1"/>
  <c r="L248" i="1"/>
  <c r="L245" i="1"/>
  <c r="M248" i="1" l="1"/>
  <c r="L246" i="1"/>
  <c r="L247" i="1" s="1"/>
  <c r="L249" i="1" s="1"/>
  <c r="K32" i="2" s="1"/>
  <c r="M245" i="1"/>
  <c r="M246" i="1" l="1"/>
  <c r="M247" i="1" s="1"/>
  <c r="M249" i="1" s="1"/>
  <c r="L32" i="2" s="1"/>
  <c r="N248" i="1"/>
  <c r="N245" i="1"/>
  <c r="C256" i="1" l="1"/>
  <c r="N246" i="1"/>
  <c r="N247" i="1" s="1"/>
  <c r="C253" i="1"/>
  <c r="O248" i="1"/>
  <c r="C254" i="1" l="1"/>
  <c r="C255" i="1" s="1"/>
  <c r="D256" i="1"/>
  <c r="D253" i="1"/>
  <c r="N249" i="1"/>
  <c r="O247" i="1"/>
  <c r="E256" i="1" l="1"/>
  <c r="D254" i="1"/>
  <c r="D255" i="1" s="1"/>
  <c r="D257" i="1" s="1"/>
  <c r="E253" i="1"/>
  <c r="C257" i="1"/>
  <c r="O249" i="1"/>
  <c r="M32" i="2"/>
  <c r="N32" i="2" s="1"/>
  <c r="C33" i="2"/>
  <c r="B33" i="2" l="1"/>
  <c r="E254" i="1"/>
  <c r="E255" i="1" s="1"/>
  <c r="F256" i="1"/>
  <c r="F253" i="1"/>
  <c r="G256" i="1" l="1"/>
  <c r="F254" i="1"/>
  <c r="F255" i="1" s="1"/>
  <c r="F257" i="1" s="1"/>
  <c r="E33" i="2" s="1"/>
  <c r="G253" i="1"/>
  <c r="E257" i="1"/>
  <c r="D33" i="2" s="1"/>
  <c r="G254" i="1" l="1"/>
  <c r="G255" i="1" s="1"/>
  <c r="H256" i="1"/>
  <c r="H253" i="1"/>
  <c r="I256" i="1" l="1"/>
  <c r="H254" i="1"/>
  <c r="H255" i="1" s="1"/>
  <c r="H257" i="1" s="1"/>
  <c r="G33" i="2" s="1"/>
  <c r="I253" i="1"/>
  <c r="G257" i="1"/>
  <c r="F33" i="2" s="1"/>
  <c r="I254" i="1" l="1"/>
  <c r="I255" i="1" s="1"/>
  <c r="J256" i="1"/>
  <c r="J253" i="1"/>
  <c r="K256" i="1" l="1"/>
  <c r="J254" i="1"/>
  <c r="J255" i="1" s="1"/>
  <c r="J257" i="1" s="1"/>
  <c r="I33" i="2" s="1"/>
  <c r="K253" i="1"/>
  <c r="I257" i="1"/>
  <c r="H33" i="2" s="1"/>
  <c r="K254" i="1" l="1"/>
  <c r="K255" i="1" s="1"/>
  <c r="L256" i="1"/>
  <c r="L253" i="1"/>
  <c r="M256" i="1" l="1"/>
  <c r="L254" i="1"/>
  <c r="L255" i="1" s="1"/>
  <c r="L257" i="1" s="1"/>
  <c r="K33" i="2" s="1"/>
  <c r="M253" i="1"/>
  <c r="K257" i="1"/>
  <c r="J33" i="2" s="1"/>
  <c r="M254" i="1" l="1"/>
  <c r="M255" i="1" s="1"/>
  <c r="M257" i="1" s="1"/>
  <c r="L33" i="2" s="1"/>
  <c r="N256" i="1"/>
  <c r="N253" i="1"/>
  <c r="C264" i="1" l="1"/>
  <c r="N254" i="1"/>
  <c r="N255" i="1" s="1"/>
  <c r="C261" i="1"/>
  <c r="O256" i="1"/>
  <c r="C262" i="1" l="1"/>
  <c r="C263" i="1" s="1"/>
  <c r="D264" i="1"/>
  <c r="D261" i="1"/>
  <c r="N257" i="1"/>
  <c r="O255" i="1"/>
  <c r="E264" i="1" l="1"/>
  <c r="D262" i="1"/>
  <c r="D263" i="1" s="1"/>
  <c r="D265" i="1" s="1"/>
  <c r="C34" i="2" s="1"/>
  <c r="E261" i="1"/>
  <c r="C265" i="1"/>
  <c r="O257" i="1"/>
  <c r="M33" i="2"/>
  <c r="N33" i="2" s="1"/>
  <c r="B34" i="2" l="1"/>
  <c r="E262" i="1"/>
  <c r="E263" i="1" s="1"/>
  <c r="F264" i="1"/>
  <c r="F261" i="1"/>
  <c r="G264" i="1" l="1"/>
  <c r="F262" i="1"/>
  <c r="F263" i="1" s="1"/>
  <c r="F265" i="1" s="1"/>
  <c r="E34" i="2" s="1"/>
  <c r="G261" i="1"/>
  <c r="E265" i="1"/>
  <c r="D34" i="2" s="1"/>
  <c r="G262" i="1" l="1"/>
  <c r="G263" i="1" s="1"/>
  <c r="H264" i="1"/>
  <c r="H261" i="1"/>
  <c r="I264" i="1" l="1"/>
  <c r="H262" i="1"/>
  <c r="H263" i="1" s="1"/>
  <c r="H265" i="1" s="1"/>
  <c r="G34" i="2" s="1"/>
  <c r="I261" i="1"/>
  <c r="G265" i="1"/>
  <c r="I262" i="1" l="1"/>
  <c r="I263" i="1" s="1"/>
  <c r="J264" i="1"/>
  <c r="J261" i="1"/>
  <c r="F34" i="2"/>
  <c r="K264" i="1" l="1"/>
  <c r="J262" i="1"/>
  <c r="J263" i="1" s="1"/>
  <c r="J265" i="1" s="1"/>
  <c r="I34" i="2" s="1"/>
  <c r="K261" i="1"/>
  <c r="I265" i="1"/>
  <c r="K262" i="1" l="1"/>
  <c r="K263" i="1" s="1"/>
  <c r="L264" i="1"/>
  <c r="L261" i="1"/>
  <c r="H34" i="2"/>
  <c r="M264" i="1" l="1"/>
  <c r="L262" i="1"/>
  <c r="L263" i="1" s="1"/>
  <c r="L265" i="1" s="1"/>
  <c r="K34" i="2" s="1"/>
  <c r="M261" i="1"/>
  <c r="K265" i="1"/>
  <c r="J34" i="2" s="1"/>
  <c r="M262" i="1" l="1"/>
  <c r="M263" i="1" s="1"/>
  <c r="M265" i="1" s="1"/>
  <c r="L34" i="2" s="1"/>
  <c r="N264" i="1"/>
  <c r="N261" i="1"/>
  <c r="C272" i="1" l="1"/>
  <c r="N262" i="1"/>
  <c r="N263" i="1" s="1"/>
  <c r="C269" i="1"/>
  <c r="O264" i="1"/>
  <c r="C270" i="1" l="1"/>
  <c r="C271" i="1" s="1"/>
  <c r="D272" i="1"/>
  <c r="D269" i="1"/>
  <c r="N265" i="1"/>
  <c r="O263" i="1"/>
  <c r="E272" i="1" l="1"/>
  <c r="D270" i="1"/>
  <c r="D271" i="1" s="1"/>
  <c r="D273" i="1" s="1"/>
  <c r="C35" i="2" s="1"/>
  <c r="E269" i="1"/>
  <c r="C273" i="1"/>
  <c r="B35" i="2" s="1"/>
  <c r="O265" i="1"/>
  <c r="M34" i="2"/>
  <c r="N34" i="2" s="1"/>
  <c r="E270" i="1" l="1"/>
  <c r="E271" i="1" s="1"/>
  <c r="F272" i="1"/>
  <c r="F269" i="1"/>
  <c r="G272" i="1" l="1"/>
  <c r="F270" i="1"/>
  <c r="F271" i="1" s="1"/>
  <c r="F273" i="1" s="1"/>
  <c r="E35" i="2" s="1"/>
  <c r="G269" i="1"/>
  <c r="E273" i="1"/>
  <c r="G270" i="1" l="1"/>
  <c r="G271" i="1" s="1"/>
  <c r="H272" i="1"/>
  <c r="H269" i="1"/>
  <c r="D35" i="2"/>
  <c r="I272" i="1" l="1"/>
  <c r="H270" i="1"/>
  <c r="H271" i="1" s="1"/>
  <c r="H273" i="1" s="1"/>
  <c r="G35" i="2" s="1"/>
  <c r="I269" i="1"/>
  <c r="G273" i="1"/>
  <c r="I270" i="1" l="1"/>
  <c r="I271" i="1" s="1"/>
  <c r="J272" i="1"/>
  <c r="J269" i="1"/>
  <c r="F35" i="2"/>
  <c r="K272" i="1" l="1"/>
  <c r="J270" i="1"/>
  <c r="J271" i="1" s="1"/>
  <c r="J273" i="1" s="1"/>
  <c r="I35" i="2" s="1"/>
  <c r="K269" i="1"/>
  <c r="I273" i="1"/>
  <c r="K270" i="1" l="1"/>
  <c r="K271" i="1" s="1"/>
  <c r="L272" i="1"/>
  <c r="L269" i="1"/>
  <c r="H35" i="2"/>
  <c r="M272" i="1" l="1"/>
  <c r="L270" i="1"/>
  <c r="L271" i="1" s="1"/>
  <c r="L273" i="1" s="1"/>
  <c r="K35" i="2" s="1"/>
  <c r="M269" i="1"/>
  <c r="K273" i="1"/>
  <c r="J35" i="2" s="1"/>
  <c r="M270" i="1" l="1"/>
  <c r="M271" i="1" s="1"/>
  <c r="M273" i="1" s="1"/>
  <c r="L35" i="2" s="1"/>
  <c r="N272" i="1"/>
  <c r="N269" i="1"/>
  <c r="C280" i="1" l="1"/>
  <c r="N270" i="1"/>
  <c r="N271" i="1" s="1"/>
  <c r="C277" i="1"/>
  <c r="O272" i="1"/>
  <c r="C278" i="1" l="1"/>
  <c r="C279" i="1" s="1"/>
  <c r="D280" i="1"/>
  <c r="D277" i="1"/>
  <c r="N273" i="1"/>
  <c r="O271" i="1"/>
  <c r="O273" i="1" l="1"/>
  <c r="M35" i="2"/>
  <c r="N35" i="2" s="1"/>
  <c r="E280" i="1"/>
  <c r="D278" i="1"/>
  <c r="D279" i="1" s="1"/>
  <c r="D281" i="1" s="1"/>
  <c r="C36" i="2" s="1"/>
  <c r="E277" i="1"/>
  <c r="C281" i="1"/>
  <c r="E278" i="1" l="1"/>
  <c r="E279" i="1" s="1"/>
  <c r="F280" i="1"/>
  <c r="F277" i="1"/>
  <c r="B36" i="2"/>
  <c r="G280" i="1" l="1"/>
  <c r="F278" i="1"/>
  <c r="F279" i="1" s="1"/>
  <c r="F281" i="1" s="1"/>
  <c r="E36" i="2" s="1"/>
  <c r="G277" i="1"/>
  <c r="E281" i="1"/>
  <c r="G278" i="1" l="1"/>
  <c r="G279" i="1" s="1"/>
  <c r="H280" i="1"/>
  <c r="H277" i="1"/>
  <c r="D36" i="2"/>
  <c r="I280" i="1" l="1"/>
  <c r="H278" i="1"/>
  <c r="H279" i="1" s="1"/>
  <c r="H281" i="1" s="1"/>
  <c r="G36" i="2" s="1"/>
  <c r="I277" i="1"/>
  <c r="G281" i="1"/>
  <c r="I278" i="1" l="1"/>
  <c r="I279" i="1" s="1"/>
  <c r="J280" i="1"/>
  <c r="J277" i="1"/>
  <c r="F36" i="2"/>
  <c r="K280" i="1" l="1"/>
  <c r="J278" i="1"/>
  <c r="J279" i="1" s="1"/>
  <c r="J281" i="1" s="1"/>
  <c r="I36" i="2" s="1"/>
  <c r="K277" i="1"/>
  <c r="I281" i="1"/>
  <c r="K278" i="1" l="1"/>
  <c r="K279" i="1" s="1"/>
  <c r="L280" i="1"/>
  <c r="L277" i="1"/>
  <c r="H36" i="2"/>
  <c r="M280" i="1" l="1"/>
  <c r="L278" i="1"/>
  <c r="L279" i="1" s="1"/>
  <c r="L281" i="1" s="1"/>
  <c r="K36" i="2" s="1"/>
  <c r="M277" i="1"/>
  <c r="K281" i="1"/>
  <c r="M278" i="1" l="1"/>
  <c r="M279" i="1" s="1"/>
  <c r="M281" i="1" s="1"/>
  <c r="L36" i="2" s="1"/>
  <c r="N280" i="1"/>
  <c r="N277" i="1"/>
  <c r="J36" i="2"/>
  <c r="O280" i="1" l="1"/>
  <c r="C288" i="1"/>
  <c r="C285" i="1"/>
  <c r="N278" i="1"/>
  <c r="N279" i="1" s="1"/>
  <c r="N281" i="1" l="1"/>
  <c r="O279" i="1"/>
  <c r="C286" i="1"/>
  <c r="C287" i="1" s="1"/>
  <c r="D288" i="1"/>
  <c r="D285" i="1"/>
  <c r="E288" i="1" l="1"/>
  <c r="E285" i="1"/>
  <c r="D286" i="1"/>
  <c r="D287" i="1" s="1"/>
  <c r="D289" i="1" s="1"/>
  <c r="C37" i="2" s="1"/>
  <c r="C289" i="1"/>
  <c r="O281" i="1"/>
  <c r="M36" i="2"/>
  <c r="N36" i="2" s="1"/>
  <c r="C99" i="2" l="1"/>
  <c r="C104" i="2"/>
  <c r="C73" i="2"/>
  <c r="C117" i="2"/>
  <c r="C140" i="2"/>
  <c r="C91" i="2"/>
  <c r="C135" i="2"/>
  <c r="C122" i="2"/>
  <c r="C80" i="2"/>
  <c r="C78" i="2"/>
  <c r="C63" i="2"/>
  <c r="C107" i="2"/>
  <c r="C120" i="2"/>
  <c r="C81" i="2"/>
  <c r="C125" i="2"/>
  <c r="C102" i="2"/>
  <c r="C60" i="2"/>
  <c r="C58" i="2"/>
  <c r="C138" i="2"/>
  <c r="C97" i="2"/>
  <c r="C100" i="2"/>
  <c r="C71" i="2"/>
  <c r="C115" i="2"/>
  <c r="C136" i="2"/>
  <c r="C89" i="2"/>
  <c r="C133" i="2"/>
  <c r="C118" i="2"/>
  <c r="C76" i="2"/>
  <c r="C74" i="2"/>
  <c r="C61" i="2"/>
  <c r="C105" i="2"/>
  <c r="C116" i="2"/>
  <c r="C79" i="2"/>
  <c r="C123" i="2"/>
  <c r="C98" i="2"/>
  <c r="C56" i="2"/>
  <c r="C141" i="2"/>
  <c r="C134" i="2"/>
  <c r="C92" i="2"/>
  <c r="C96" i="2"/>
  <c r="C69" i="2"/>
  <c r="C113" i="2"/>
  <c r="C132" i="2"/>
  <c r="C87" i="2"/>
  <c r="C131" i="2"/>
  <c r="C114" i="2"/>
  <c r="C72" i="2"/>
  <c r="C70" i="2"/>
  <c r="C59" i="2"/>
  <c r="C103" i="2"/>
  <c r="C112" i="2"/>
  <c r="C77" i="2"/>
  <c r="C121" i="2"/>
  <c r="C94" i="2"/>
  <c r="C95" i="2"/>
  <c r="C139" i="2"/>
  <c r="C130" i="2"/>
  <c r="C88" i="2"/>
  <c r="C90" i="2"/>
  <c r="C67" i="2"/>
  <c r="C111" i="2"/>
  <c r="C128" i="2"/>
  <c r="C85" i="2"/>
  <c r="C129" i="2"/>
  <c r="C110" i="2"/>
  <c r="C68" i="2"/>
  <c r="C66" i="2"/>
  <c r="C57" i="2"/>
  <c r="C101" i="2"/>
  <c r="C108" i="2"/>
  <c r="C75" i="2"/>
  <c r="C119" i="2"/>
  <c r="C86" i="2"/>
  <c r="C93" i="2"/>
  <c r="C137" i="2"/>
  <c r="C126" i="2"/>
  <c r="C84" i="2"/>
  <c r="C82" i="2"/>
  <c r="C65" i="2"/>
  <c r="C109" i="2"/>
  <c r="C124" i="2"/>
  <c r="C83" i="2"/>
  <c r="C127" i="2"/>
  <c r="C106" i="2"/>
  <c r="C64" i="2"/>
  <c r="C62" i="2"/>
  <c r="C47" i="2"/>
  <c r="C45" i="2"/>
  <c r="C43" i="2"/>
  <c r="C42" i="2"/>
  <c r="C50" i="2"/>
  <c r="C52" i="2"/>
  <c r="C53" i="2"/>
  <c r="C48" i="2"/>
  <c r="C49" i="2"/>
  <c r="C44" i="2"/>
  <c r="C54" i="2"/>
  <c r="C55" i="2"/>
  <c r="C46" i="2"/>
  <c r="C51" i="2"/>
  <c r="B37" i="2"/>
  <c r="E286" i="1"/>
  <c r="E287" i="1" s="1"/>
  <c r="F288" i="1"/>
  <c r="F285" i="1"/>
  <c r="B98" i="2" l="1"/>
  <c r="B101" i="2"/>
  <c r="B72" i="2"/>
  <c r="B116" i="2"/>
  <c r="B137" i="2"/>
  <c r="B90" i="2"/>
  <c r="B134" i="2"/>
  <c r="B119" i="2"/>
  <c r="B81" i="2"/>
  <c r="B75" i="2"/>
  <c r="B62" i="2"/>
  <c r="B106" i="2"/>
  <c r="B117" i="2"/>
  <c r="B80" i="2"/>
  <c r="B124" i="2"/>
  <c r="B99" i="2"/>
  <c r="B61" i="2"/>
  <c r="B42" i="2"/>
  <c r="B135" i="2"/>
  <c r="B96" i="2"/>
  <c r="B97" i="2"/>
  <c r="B70" i="2"/>
  <c r="B114" i="2"/>
  <c r="B133" i="2"/>
  <c r="B88" i="2"/>
  <c r="B132" i="2"/>
  <c r="B115" i="2"/>
  <c r="B77" i="2"/>
  <c r="B71" i="2"/>
  <c r="B60" i="2"/>
  <c r="B104" i="2"/>
  <c r="B113" i="2"/>
  <c r="B78" i="2"/>
  <c r="B122" i="2"/>
  <c r="B91" i="2"/>
  <c r="B57" i="2"/>
  <c r="B140" i="2"/>
  <c r="B131" i="2"/>
  <c r="B93" i="2"/>
  <c r="B95" i="2"/>
  <c r="B68" i="2"/>
  <c r="B112" i="2"/>
  <c r="B129" i="2"/>
  <c r="B86" i="2"/>
  <c r="B130" i="2"/>
  <c r="B111" i="2"/>
  <c r="B73" i="2"/>
  <c r="B67" i="2"/>
  <c r="B58" i="2"/>
  <c r="B102" i="2"/>
  <c r="B109" i="2"/>
  <c r="B76" i="2"/>
  <c r="B120" i="2"/>
  <c r="B83" i="2"/>
  <c r="B94" i="2"/>
  <c r="B138" i="2"/>
  <c r="B127" i="2"/>
  <c r="B89" i="2"/>
  <c r="B87" i="2"/>
  <c r="B66" i="2"/>
  <c r="B110" i="2"/>
  <c r="B125" i="2"/>
  <c r="B84" i="2"/>
  <c r="B128" i="2"/>
  <c r="B107" i="2"/>
  <c r="B69" i="2"/>
  <c r="B63" i="2"/>
  <c r="B56" i="2"/>
  <c r="B100" i="2"/>
  <c r="B105" i="2"/>
  <c r="B74" i="2"/>
  <c r="B118" i="2"/>
  <c r="B141" i="2"/>
  <c r="B92" i="2"/>
  <c r="B136" i="2"/>
  <c r="B123" i="2"/>
  <c r="B85" i="2"/>
  <c r="B79" i="2"/>
  <c r="B64" i="2"/>
  <c r="B108" i="2"/>
  <c r="B121" i="2"/>
  <c r="B82" i="2"/>
  <c r="B126" i="2"/>
  <c r="B103" i="2"/>
  <c r="B65" i="2"/>
  <c r="B59" i="2"/>
  <c r="B139" i="2"/>
  <c r="G288" i="1"/>
  <c r="G285" i="1"/>
  <c r="F286" i="1"/>
  <c r="F287" i="1" s="1"/>
  <c r="F289" i="1" s="1"/>
  <c r="E37" i="2" s="1"/>
  <c r="E289" i="1"/>
  <c r="B50" i="2"/>
  <c r="B44" i="2"/>
  <c r="B45" i="2"/>
  <c r="B48" i="2"/>
  <c r="B49" i="2"/>
  <c r="B52" i="2"/>
  <c r="B53" i="2"/>
  <c r="B47" i="2"/>
  <c r="B54" i="2"/>
  <c r="B51" i="2"/>
  <c r="B55" i="2"/>
  <c r="B46" i="2"/>
  <c r="B43" i="2"/>
  <c r="E99" i="2" l="1"/>
  <c r="E106" i="2"/>
  <c r="E73" i="2"/>
  <c r="E117" i="2"/>
  <c r="E84" i="2"/>
  <c r="E91" i="2"/>
  <c r="E135" i="2"/>
  <c r="E124" i="2"/>
  <c r="E82" i="2"/>
  <c r="E76" i="2"/>
  <c r="E63" i="2"/>
  <c r="E107" i="2"/>
  <c r="E122" i="2"/>
  <c r="E81" i="2"/>
  <c r="E125" i="2"/>
  <c r="E104" i="2"/>
  <c r="E62" i="2"/>
  <c r="E56" i="2"/>
  <c r="E140" i="2"/>
  <c r="E97" i="2"/>
  <c r="E102" i="2"/>
  <c r="E71" i="2"/>
  <c r="E115" i="2"/>
  <c r="E138" i="2"/>
  <c r="E89" i="2"/>
  <c r="E133" i="2"/>
  <c r="E120" i="2"/>
  <c r="E78" i="2"/>
  <c r="E72" i="2"/>
  <c r="E61" i="2"/>
  <c r="E105" i="2"/>
  <c r="E118" i="2"/>
  <c r="E79" i="2"/>
  <c r="E123" i="2"/>
  <c r="E100" i="2"/>
  <c r="E58" i="2"/>
  <c r="E141" i="2"/>
  <c r="E136" i="2"/>
  <c r="E94" i="2"/>
  <c r="E98" i="2"/>
  <c r="E69" i="2"/>
  <c r="E113" i="2"/>
  <c r="E134" i="2"/>
  <c r="E87" i="2"/>
  <c r="E131" i="2"/>
  <c r="E116" i="2"/>
  <c r="E74" i="2"/>
  <c r="E68" i="2"/>
  <c r="E59" i="2"/>
  <c r="E103" i="2"/>
  <c r="E114" i="2"/>
  <c r="E77" i="2"/>
  <c r="E121" i="2"/>
  <c r="E96" i="2"/>
  <c r="E95" i="2"/>
  <c r="E139" i="2"/>
  <c r="E132" i="2"/>
  <c r="E90" i="2"/>
  <c r="E88" i="2"/>
  <c r="E67" i="2"/>
  <c r="E111" i="2"/>
  <c r="E130" i="2"/>
  <c r="E85" i="2"/>
  <c r="E129" i="2"/>
  <c r="E112" i="2"/>
  <c r="E70" i="2"/>
  <c r="E64" i="2"/>
  <c r="E57" i="2"/>
  <c r="E101" i="2"/>
  <c r="E110" i="2"/>
  <c r="E75" i="2"/>
  <c r="E119" i="2"/>
  <c r="E92" i="2"/>
  <c r="E93" i="2"/>
  <c r="E137" i="2"/>
  <c r="E128" i="2"/>
  <c r="E86" i="2"/>
  <c r="E80" i="2"/>
  <c r="E65" i="2"/>
  <c r="E109" i="2"/>
  <c r="E126" i="2"/>
  <c r="E83" i="2"/>
  <c r="E127" i="2"/>
  <c r="E108" i="2"/>
  <c r="E66" i="2"/>
  <c r="E60" i="2"/>
  <c r="E46" i="2"/>
  <c r="E50" i="2"/>
  <c r="E44" i="2"/>
  <c r="E51" i="2"/>
  <c r="E49" i="2"/>
  <c r="E55" i="2"/>
  <c r="E53" i="2"/>
  <c r="E43" i="2"/>
  <c r="E54" i="2"/>
  <c r="E47" i="2"/>
  <c r="E45" i="2"/>
  <c r="E48" i="2"/>
  <c r="E42" i="2"/>
  <c r="E52" i="2"/>
  <c r="D37" i="2"/>
  <c r="G286" i="1"/>
  <c r="G287" i="1" s="1"/>
  <c r="H288" i="1"/>
  <c r="H285" i="1"/>
  <c r="D98" i="2" l="1"/>
  <c r="D107" i="2"/>
  <c r="D72" i="2"/>
  <c r="D116" i="2"/>
  <c r="D81" i="2"/>
  <c r="D90" i="2"/>
  <c r="D134" i="2"/>
  <c r="D125" i="2"/>
  <c r="D83" i="2"/>
  <c r="D77" i="2"/>
  <c r="D62" i="2"/>
  <c r="D106" i="2"/>
  <c r="D123" i="2"/>
  <c r="D80" i="2"/>
  <c r="D124" i="2"/>
  <c r="D105" i="2"/>
  <c r="D63" i="2"/>
  <c r="D57" i="2"/>
  <c r="D141" i="2"/>
  <c r="D96" i="2"/>
  <c r="D103" i="2"/>
  <c r="D70" i="2"/>
  <c r="D114" i="2"/>
  <c r="D139" i="2"/>
  <c r="D88" i="2"/>
  <c r="D132" i="2"/>
  <c r="D121" i="2"/>
  <c r="D79" i="2"/>
  <c r="D73" i="2"/>
  <c r="D60" i="2"/>
  <c r="D104" i="2"/>
  <c r="D119" i="2"/>
  <c r="D78" i="2"/>
  <c r="D122" i="2"/>
  <c r="D101" i="2"/>
  <c r="D59" i="2"/>
  <c r="D140" i="2"/>
  <c r="D137" i="2"/>
  <c r="D95" i="2"/>
  <c r="D99" i="2"/>
  <c r="D68" i="2"/>
  <c r="D112" i="2"/>
  <c r="D135" i="2"/>
  <c r="D86" i="2"/>
  <c r="D130" i="2"/>
  <c r="D117" i="2"/>
  <c r="D75" i="2"/>
  <c r="D69" i="2"/>
  <c r="D58" i="2"/>
  <c r="D102" i="2"/>
  <c r="D115" i="2"/>
  <c r="D76" i="2"/>
  <c r="D120" i="2"/>
  <c r="D97" i="2"/>
  <c r="D94" i="2"/>
  <c r="D138" i="2"/>
  <c r="D133" i="2"/>
  <c r="D91" i="2"/>
  <c r="D93" i="2"/>
  <c r="D66" i="2"/>
  <c r="D110" i="2"/>
  <c r="D131" i="2"/>
  <c r="D84" i="2"/>
  <c r="D128" i="2"/>
  <c r="D129" i="2"/>
  <c r="D71" i="2"/>
  <c r="D65" i="2"/>
  <c r="D56" i="2"/>
  <c r="D100" i="2"/>
  <c r="D111" i="2"/>
  <c r="D74" i="2"/>
  <c r="D118" i="2"/>
  <c r="D89" i="2"/>
  <c r="D92" i="2"/>
  <c r="D136" i="2"/>
  <c r="D113" i="2"/>
  <c r="D87" i="2"/>
  <c r="D85" i="2"/>
  <c r="D64" i="2"/>
  <c r="D108" i="2"/>
  <c r="D127" i="2"/>
  <c r="D82" i="2"/>
  <c r="D126" i="2"/>
  <c r="D109" i="2"/>
  <c r="D67" i="2"/>
  <c r="D61" i="2"/>
  <c r="I288" i="1"/>
  <c r="I285" i="1"/>
  <c r="H286" i="1"/>
  <c r="H287" i="1" s="1"/>
  <c r="H289" i="1" s="1"/>
  <c r="G37" i="2" s="1"/>
  <c r="G289" i="1"/>
  <c r="D44" i="2"/>
  <c r="D51" i="2"/>
  <c r="D50" i="2"/>
  <c r="D55" i="2"/>
  <c r="D45" i="2"/>
  <c r="D43" i="2"/>
  <c r="D49" i="2"/>
  <c r="D47" i="2"/>
  <c r="D46" i="2"/>
  <c r="D48" i="2"/>
  <c r="D42" i="2"/>
  <c r="D52" i="2"/>
  <c r="D54" i="2"/>
  <c r="D53" i="2"/>
  <c r="G99" i="2" l="1"/>
  <c r="G104" i="2"/>
  <c r="G73" i="2"/>
  <c r="G117" i="2"/>
  <c r="G140" i="2"/>
  <c r="G91" i="2"/>
  <c r="G135" i="2"/>
  <c r="G122" i="2"/>
  <c r="G84" i="2"/>
  <c r="G78" i="2"/>
  <c r="G63" i="2"/>
  <c r="G107" i="2"/>
  <c r="G120" i="2"/>
  <c r="G81" i="2"/>
  <c r="G125" i="2"/>
  <c r="G102" i="2"/>
  <c r="G64" i="2"/>
  <c r="G58" i="2"/>
  <c r="G138" i="2"/>
  <c r="G97" i="2"/>
  <c r="G100" i="2"/>
  <c r="G71" i="2"/>
  <c r="G115" i="2"/>
  <c r="G136" i="2"/>
  <c r="G89" i="2"/>
  <c r="G133" i="2"/>
  <c r="G118" i="2"/>
  <c r="G80" i="2"/>
  <c r="G74" i="2"/>
  <c r="G61" i="2"/>
  <c r="G105" i="2"/>
  <c r="G116" i="2"/>
  <c r="G79" i="2"/>
  <c r="G123" i="2"/>
  <c r="G98" i="2"/>
  <c r="G60" i="2"/>
  <c r="G141" i="2"/>
  <c r="G134" i="2"/>
  <c r="G95" i="2"/>
  <c r="G96" i="2"/>
  <c r="G69" i="2"/>
  <c r="G113" i="2"/>
  <c r="G132" i="2"/>
  <c r="G87" i="2"/>
  <c r="G131" i="2"/>
  <c r="G114" i="2"/>
  <c r="G76" i="2"/>
  <c r="G70" i="2"/>
  <c r="G59" i="2"/>
  <c r="G103" i="2"/>
  <c r="G112" i="2"/>
  <c r="G77" i="2"/>
  <c r="G121" i="2"/>
  <c r="G90" i="2"/>
  <c r="G56" i="2"/>
  <c r="G139" i="2"/>
  <c r="G130" i="2"/>
  <c r="G92" i="2"/>
  <c r="G94" i="2"/>
  <c r="G67" i="2"/>
  <c r="G111" i="2"/>
  <c r="G128" i="2"/>
  <c r="G85" i="2"/>
  <c r="G129" i="2"/>
  <c r="G110" i="2"/>
  <c r="G72" i="2"/>
  <c r="G66" i="2"/>
  <c r="G57" i="2"/>
  <c r="G101" i="2"/>
  <c r="G108" i="2"/>
  <c r="G75" i="2"/>
  <c r="G119" i="2"/>
  <c r="G82" i="2"/>
  <c r="G93" i="2"/>
  <c r="G137" i="2"/>
  <c r="G126" i="2"/>
  <c r="G88" i="2"/>
  <c r="G86" i="2"/>
  <c r="G65" i="2"/>
  <c r="G109" i="2"/>
  <c r="G124" i="2"/>
  <c r="G83" i="2"/>
  <c r="G127" i="2"/>
  <c r="G106" i="2"/>
  <c r="G68" i="2"/>
  <c r="G62" i="2"/>
  <c r="G55" i="2"/>
  <c r="G53" i="2"/>
  <c r="G51" i="2"/>
  <c r="G49" i="2"/>
  <c r="G47" i="2"/>
  <c r="G45" i="2"/>
  <c r="G43" i="2"/>
  <c r="G54" i="2"/>
  <c r="G52" i="2"/>
  <c r="G50" i="2"/>
  <c r="G48" i="2"/>
  <c r="G46" i="2"/>
  <c r="G44" i="2"/>
  <c r="G42" i="2"/>
  <c r="F37" i="2"/>
  <c r="I286" i="1"/>
  <c r="I287" i="1" s="1"/>
  <c r="J288" i="1"/>
  <c r="J285" i="1"/>
  <c r="F98" i="2" l="1"/>
  <c r="F105" i="2"/>
  <c r="F72" i="2"/>
  <c r="F116" i="2"/>
  <c r="F141" i="2"/>
  <c r="F90" i="2"/>
  <c r="F134" i="2"/>
  <c r="F123" i="2"/>
  <c r="F81" i="2"/>
  <c r="F79" i="2"/>
  <c r="F62" i="2"/>
  <c r="F106" i="2"/>
  <c r="F121" i="2"/>
  <c r="F80" i="2"/>
  <c r="F124" i="2"/>
  <c r="F103" i="2"/>
  <c r="F61" i="2"/>
  <c r="F59" i="2"/>
  <c r="F139" i="2"/>
  <c r="F96" i="2"/>
  <c r="F101" i="2"/>
  <c r="F70" i="2"/>
  <c r="F114" i="2"/>
  <c r="F137" i="2"/>
  <c r="F88" i="2"/>
  <c r="F132" i="2"/>
  <c r="F119" i="2"/>
  <c r="F77" i="2"/>
  <c r="F75" i="2"/>
  <c r="F60" i="2"/>
  <c r="F104" i="2"/>
  <c r="F117" i="2"/>
  <c r="F78" i="2"/>
  <c r="F122" i="2"/>
  <c r="F99" i="2"/>
  <c r="F57" i="2"/>
  <c r="F140" i="2"/>
  <c r="F135" i="2"/>
  <c r="F93" i="2"/>
  <c r="F97" i="2"/>
  <c r="F68" i="2"/>
  <c r="F112" i="2"/>
  <c r="F133" i="2"/>
  <c r="F86" i="2"/>
  <c r="F130" i="2"/>
  <c r="F115" i="2"/>
  <c r="F73" i="2"/>
  <c r="F71" i="2"/>
  <c r="F58" i="2"/>
  <c r="F102" i="2"/>
  <c r="F113" i="2"/>
  <c r="F76" i="2"/>
  <c r="F120" i="2"/>
  <c r="F95" i="2"/>
  <c r="F94" i="2"/>
  <c r="F138" i="2"/>
  <c r="F131" i="2"/>
  <c r="F89" i="2"/>
  <c r="F91" i="2"/>
  <c r="F66" i="2"/>
  <c r="F110" i="2"/>
  <c r="F129" i="2"/>
  <c r="F84" i="2"/>
  <c r="F128" i="2"/>
  <c r="F111" i="2"/>
  <c r="F69" i="2"/>
  <c r="F67" i="2"/>
  <c r="F56" i="2"/>
  <c r="F100" i="2"/>
  <c r="F109" i="2"/>
  <c r="F74" i="2"/>
  <c r="F118" i="2"/>
  <c r="F87" i="2"/>
  <c r="F92" i="2"/>
  <c r="F136" i="2"/>
  <c r="F127" i="2"/>
  <c r="F85" i="2"/>
  <c r="F83" i="2"/>
  <c r="F64" i="2"/>
  <c r="F108" i="2"/>
  <c r="F125" i="2"/>
  <c r="F82" i="2"/>
  <c r="F126" i="2"/>
  <c r="F107" i="2"/>
  <c r="F65" i="2"/>
  <c r="F63" i="2"/>
  <c r="K288" i="1"/>
  <c r="K285" i="1"/>
  <c r="J286" i="1"/>
  <c r="J287" i="1" s="1"/>
  <c r="J289" i="1" s="1"/>
  <c r="I289" i="1"/>
  <c r="H37" i="2" s="1"/>
  <c r="F47" i="2"/>
  <c r="F45" i="2"/>
  <c r="F43" i="2"/>
  <c r="F54" i="2"/>
  <c r="F52" i="2"/>
  <c r="F50" i="2"/>
  <c r="F48" i="2"/>
  <c r="F44" i="2"/>
  <c r="F42" i="2"/>
  <c r="F46" i="2"/>
  <c r="F55" i="2"/>
  <c r="F53" i="2"/>
  <c r="F51" i="2"/>
  <c r="F49" i="2"/>
  <c r="I37" i="2"/>
  <c r="H107" i="2" l="1"/>
  <c r="H90" i="2"/>
  <c r="H81" i="2"/>
  <c r="H80" i="2"/>
  <c r="H61" i="2"/>
  <c r="H70" i="2"/>
  <c r="H134" i="2"/>
  <c r="H60" i="2"/>
  <c r="H124" i="2"/>
  <c r="H137" i="2"/>
  <c r="H114" i="2"/>
  <c r="H117" i="2"/>
  <c r="H104" i="2"/>
  <c r="H97" i="2"/>
  <c r="H91" i="2"/>
  <c r="H131" i="2"/>
  <c r="H71" i="2"/>
  <c r="H111" i="2"/>
  <c r="H92" i="2"/>
  <c r="H89" i="2"/>
  <c r="H82" i="2"/>
  <c r="H65" i="2"/>
  <c r="H53" i="2"/>
  <c r="H46" i="2"/>
  <c r="H44" i="2"/>
  <c r="H45" i="2"/>
  <c r="H47" i="2"/>
  <c r="H52" i="2"/>
  <c r="H55" i="2"/>
  <c r="H72" i="2"/>
  <c r="H136" i="2"/>
  <c r="H62" i="2"/>
  <c r="H126" i="2"/>
  <c r="H141" i="2"/>
  <c r="H116" i="2"/>
  <c r="H121" i="2"/>
  <c r="H106" i="2"/>
  <c r="H101" i="2"/>
  <c r="H96" i="2"/>
  <c r="H135" i="2"/>
  <c r="H75" i="2"/>
  <c r="H115" i="2"/>
  <c r="H94" i="2"/>
  <c r="H95" i="2"/>
  <c r="H84" i="2"/>
  <c r="H69" i="2"/>
  <c r="H74" i="2"/>
  <c r="H138" i="2"/>
  <c r="H64" i="2"/>
  <c r="H128" i="2"/>
  <c r="H51" i="2"/>
  <c r="H118" i="2"/>
  <c r="H125" i="2"/>
  <c r="H108" i="2"/>
  <c r="H105" i="2"/>
  <c r="H98" i="2"/>
  <c r="H139" i="2"/>
  <c r="H79" i="2"/>
  <c r="H119" i="2"/>
  <c r="H59" i="2"/>
  <c r="H99" i="2"/>
  <c r="H86" i="2"/>
  <c r="H73" i="2"/>
  <c r="H76" i="2"/>
  <c r="H140" i="2"/>
  <c r="H66" i="2"/>
  <c r="H130" i="2"/>
  <c r="H56" i="2"/>
  <c r="H120" i="2"/>
  <c r="H129" i="2"/>
  <c r="H110" i="2"/>
  <c r="H109" i="2"/>
  <c r="H42" i="2"/>
  <c r="H49" i="2"/>
  <c r="H50" i="2"/>
  <c r="H100" i="2"/>
  <c r="H85" i="2"/>
  <c r="H83" i="2"/>
  <c r="H123" i="2"/>
  <c r="H63" i="2"/>
  <c r="H103" i="2"/>
  <c r="H88" i="2"/>
  <c r="H77" i="2"/>
  <c r="H78" i="2"/>
  <c r="H57" i="2"/>
  <c r="H68" i="2"/>
  <c r="H132" i="2"/>
  <c r="H58" i="2"/>
  <c r="H122" i="2"/>
  <c r="H133" i="2"/>
  <c r="H112" i="2"/>
  <c r="H113" i="2"/>
  <c r="H102" i="2"/>
  <c r="H93" i="2"/>
  <c r="H87" i="2"/>
  <c r="H127" i="2"/>
  <c r="H67" i="2"/>
  <c r="H43" i="2"/>
  <c r="H48" i="2"/>
  <c r="H54" i="2"/>
  <c r="I99" i="2"/>
  <c r="I102" i="2"/>
  <c r="I73" i="2"/>
  <c r="I117" i="2"/>
  <c r="I138" i="2"/>
  <c r="I91" i="2"/>
  <c r="I135" i="2"/>
  <c r="I124" i="2"/>
  <c r="I86" i="2"/>
  <c r="I76" i="2"/>
  <c r="I63" i="2"/>
  <c r="I107" i="2"/>
  <c r="I118" i="2"/>
  <c r="I81" i="2"/>
  <c r="I125" i="2"/>
  <c r="I104" i="2"/>
  <c r="I66" i="2"/>
  <c r="I56" i="2"/>
  <c r="I140" i="2"/>
  <c r="I97" i="2"/>
  <c r="I98" i="2"/>
  <c r="I71" i="2"/>
  <c r="I115" i="2"/>
  <c r="I134" i="2"/>
  <c r="I89" i="2"/>
  <c r="I133" i="2"/>
  <c r="I120" i="2"/>
  <c r="I82" i="2"/>
  <c r="I72" i="2"/>
  <c r="I61" i="2"/>
  <c r="I105" i="2"/>
  <c r="I114" i="2"/>
  <c r="I79" i="2"/>
  <c r="I123" i="2"/>
  <c r="I100" i="2"/>
  <c r="I62" i="2"/>
  <c r="I141" i="2"/>
  <c r="I136" i="2"/>
  <c r="I95" i="2"/>
  <c r="I92" i="2"/>
  <c r="I69" i="2"/>
  <c r="I113" i="2"/>
  <c r="I130" i="2"/>
  <c r="I87" i="2"/>
  <c r="I131" i="2"/>
  <c r="I116" i="2"/>
  <c r="I78" i="2"/>
  <c r="I68" i="2"/>
  <c r="I59" i="2"/>
  <c r="I103" i="2"/>
  <c r="I110" i="2"/>
  <c r="I77" i="2"/>
  <c r="I121" i="2"/>
  <c r="I96" i="2"/>
  <c r="I58" i="2"/>
  <c r="I139" i="2"/>
  <c r="I132" i="2"/>
  <c r="I94" i="2"/>
  <c r="I84" i="2"/>
  <c r="I67" i="2"/>
  <c r="I111" i="2"/>
  <c r="I126" i="2"/>
  <c r="I85" i="2"/>
  <c r="I129" i="2"/>
  <c r="I112" i="2"/>
  <c r="I74" i="2"/>
  <c r="I64" i="2"/>
  <c r="I57" i="2"/>
  <c r="I101" i="2"/>
  <c r="I106" i="2"/>
  <c r="I75" i="2"/>
  <c r="I119" i="2"/>
  <c r="I88" i="2"/>
  <c r="I93" i="2"/>
  <c r="I137" i="2"/>
  <c r="I128" i="2"/>
  <c r="I90" i="2"/>
  <c r="I80" i="2"/>
  <c r="I65" i="2"/>
  <c r="I109" i="2"/>
  <c r="I122" i="2"/>
  <c r="I83" i="2"/>
  <c r="I127" i="2"/>
  <c r="I108" i="2"/>
  <c r="I70" i="2"/>
  <c r="I60" i="2"/>
  <c r="I46" i="2"/>
  <c r="I50" i="2"/>
  <c r="I44" i="2"/>
  <c r="I51" i="2"/>
  <c r="I49" i="2"/>
  <c r="I55" i="2"/>
  <c r="I53" i="2"/>
  <c r="I43" i="2"/>
  <c r="I54" i="2"/>
  <c r="I47" i="2"/>
  <c r="I45" i="2"/>
  <c r="I48" i="2"/>
  <c r="I42" i="2"/>
  <c r="I52" i="2"/>
  <c r="K286" i="1"/>
  <c r="K287" i="1" s="1"/>
  <c r="L288" i="1"/>
  <c r="L285" i="1"/>
  <c r="M288" i="1" l="1"/>
  <c r="M285" i="1"/>
  <c r="L286" i="1"/>
  <c r="L287" i="1" s="1"/>
  <c r="L289" i="1" s="1"/>
  <c r="K37" i="2" s="1"/>
  <c r="K289" i="1"/>
  <c r="J37" i="2" s="1"/>
  <c r="K117" i="2" l="1"/>
  <c r="K122" i="2"/>
  <c r="K107" i="2"/>
  <c r="K102" i="2"/>
  <c r="K97" i="2"/>
  <c r="K136" i="2"/>
  <c r="K80" i="2"/>
  <c r="K116" i="2"/>
  <c r="K60" i="2"/>
  <c r="K96" i="2"/>
  <c r="K87" i="2"/>
  <c r="K70" i="2"/>
  <c r="K77" i="2"/>
  <c r="K139" i="2"/>
  <c r="K67" i="2"/>
  <c r="K129" i="2"/>
  <c r="K57" i="2"/>
  <c r="K119" i="2"/>
  <c r="K126" i="2"/>
  <c r="K109" i="2"/>
  <c r="K106" i="2"/>
  <c r="K43" i="2"/>
  <c r="K50" i="2"/>
  <c r="K42" i="2"/>
  <c r="K49" i="2"/>
  <c r="K44" i="2"/>
  <c r="K51" i="2"/>
  <c r="K99" i="2"/>
  <c r="K140" i="2"/>
  <c r="K84" i="2"/>
  <c r="K120" i="2"/>
  <c r="K64" i="2"/>
  <c r="K100" i="2"/>
  <c r="K89" i="2"/>
  <c r="K74" i="2"/>
  <c r="K79" i="2"/>
  <c r="K141" i="2"/>
  <c r="K69" i="2"/>
  <c r="K131" i="2"/>
  <c r="K59" i="2"/>
  <c r="K121" i="2"/>
  <c r="K130" i="2"/>
  <c r="K111" i="2"/>
  <c r="K110" i="2"/>
  <c r="K101" i="2"/>
  <c r="K86" i="2"/>
  <c r="K88" i="2"/>
  <c r="K124" i="2"/>
  <c r="K68" i="2"/>
  <c r="K55" i="2"/>
  <c r="K52" i="2"/>
  <c r="K104" i="2"/>
  <c r="K91" i="2"/>
  <c r="K78" i="2"/>
  <c r="K81" i="2"/>
  <c r="K58" i="2"/>
  <c r="K71" i="2"/>
  <c r="K133" i="2"/>
  <c r="K61" i="2"/>
  <c r="K123" i="2"/>
  <c r="K134" i="2"/>
  <c r="K113" i="2"/>
  <c r="K114" i="2"/>
  <c r="K103" i="2"/>
  <c r="K94" i="2"/>
  <c r="K92" i="2"/>
  <c r="K128" i="2"/>
  <c r="K72" i="2"/>
  <c r="K108" i="2"/>
  <c r="K93" i="2"/>
  <c r="K82" i="2"/>
  <c r="K83" i="2"/>
  <c r="K62" i="2"/>
  <c r="K54" i="2"/>
  <c r="K46" i="2"/>
  <c r="K53" i="2"/>
  <c r="K73" i="2"/>
  <c r="K135" i="2"/>
  <c r="K63" i="2"/>
  <c r="K125" i="2"/>
  <c r="K138" i="2"/>
  <c r="K115" i="2"/>
  <c r="K118" i="2"/>
  <c r="K105" i="2"/>
  <c r="K98" i="2"/>
  <c r="K95" i="2"/>
  <c r="K132" i="2"/>
  <c r="K76" i="2"/>
  <c r="K112" i="2"/>
  <c r="K56" i="2"/>
  <c r="K90" i="2"/>
  <c r="K85" i="2"/>
  <c r="K66" i="2"/>
  <c r="K75" i="2"/>
  <c r="K137" i="2"/>
  <c r="K65" i="2"/>
  <c r="K127" i="2"/>
  <c r="K45" i="2"/>
  <c r="K47" i="2"/>
  <c r="K48" i="2"/>
  <c r="J98" i="2"/>
  <c r="J109" i="2"/>
  <c r="J72" i="2"/>
  <c r="J116" i="2"/>
  <c r="J83" i="2"/>
  <c r="J90" i="2"/>
  <c r="J134" i="2"/>
  <c r="J123" i="2"/>
  <c r="J81" i="2"/>
  <c r="J79" i="2"/>
  <c r="J62" i="2"/>
  <c r="J106" i="2"/>
  <c r="J125" i="2"/>
  <c r="J80" i="2"/>
  <c r="J124" i="2"/>
  <c r="J103" i="2"/>
  <c r="J61" i="2"/>
  <c r="J59" i="2"/>
  <c r="J139" i="2"/>
  <c r="J96" i="2"/>
  <c r="J105" i="2"/>
  <c r="J70" i="2"/>
  <c r="J114" i="2"/>
  <c r="J141" i="2"/>
  <c r="J88" i="2"/>
  <c r="J132" i="2"/>
  <c r="J119" i="2"/>
  <c r="J77" i="2"/>
  <c r="J75" i="2"/>
  <c r="J60" i="2"/>
  <c r="J104" i="2"/>
  <c r="J121" i="2"/>
  <c r="J78" i="2"/>
  <c r="J122" i="2"/>
  <c r="J99" i="2"/>
  <c r="J57" i="2"/>
  <c r="J140" i="2"/>
  <c r="J135" i="2"/>
  <c r="J93" i="2"/>
  <c r="J101" i="2"/>
  <c r="J68" i="2"/>
  <c r="J112" i="2"/>
  <c r="J137" i="2"/>
  <c r="J86" i="2"/>
  <c r="J130" i="2"/>
  <c r="J115" i="2"/>
  <c r="J73" i="2"/>
  <c r="J71" i="2"/>
  <c r="J58" i="2"/>
  <c r="J102" i="2"/>
  <c r="J117" i="2"/>
  <c r="J76" i="2"/>
  <c r="J120" i="2"/>
  <c r="J95" i="2"/>
  <c r="J94" i="2"/>
  <c r="J138" i="2"/>
  <c r="J131" i="2"/>
  <c r="J89" i="2"/>
  <c r="J97" i="2"/>
  <c r="J66" i="2"/>
  <c r="J110" i="2"/>
  <c r="J133" i="2"/>
  <c r="J84" i="2"/>
  <c r="J128" i="2"/>
  <c r="J111" i="2"/>
  <c r="J69" i="2"/>
  <c r="J67" i="2"/>
  <c r="J56" i="2"/>
  <c r="J100" i="2"/>
  <c r="J113" i="2"/>
  <c r="J74" i="2"/>
  <c r="J118" i="2"/>
  <c r="J91" i="2"/>
  <c r="J92" i="2"/>
  <c r="J136" i="2"/>
  <c r="J127" i="2"/>
  <c r="J85" i="2"/>
  <c r="J87" i="2"/>
  <c r="J64" i="2"/>
  <c r="J108" i="2"/>
  <c r="J129" i="2"/>
  <c r="J82" i="2"/>
  <c r="J126" i="2"/>
  <c r="J107" i="2"/>
  <c r="J65" i="2"/>
  <c r="J63" i="2"/>
  <c r="J52" i="2"/>
  <c r="J46" i="2"/>
  <c r="J53" i="2"/>
  <c r="J47" i="2"/>
  <c r="J54" i="2"/>
  <c r="J48" i="2"/>
  <c r="J42" i="2"/>
  <c r="J55" i="2"/>
  <c r="J49" i="2"/>
  <c r="J43" i="2"/>
  <c r="J50" i="2"/>
  <c r="J44" i="2"/>
  <c r="J51" i="2"/>
  <c r="J45" i="2"/>
  <c r="M286" i="1"/>
  <c r="M287" i="1" s="1"/>
  <c r="M289" i="1" s="1"/>
  <c r="L37" i="2" s="1"/>
  <c r="N288" i="1"/>
  <c r="N285" i="1"/>
  <c r="N286" i="1" s="1"/>
  <c r="N287" i="1" s="1"/>
  <c r="L118" i="2" l="1"/>
  <c r="L125" i="2"/>
  <c r="L108" i="2"/>
  <c r="L105" i="2"/>
  <c r="L98" i="2"/>
  <c r="L139" i="2"/>
  <c r="L79" i="2"/>
  <c r="L119" i="2"/>
  <c r="L59" i="2"/>
  <c r="L99" i="2"/>
  <c r="L86" i="2"/>
  <c r="L73" i="2"/>
  <c r="L76" i="2"/>
  <c r="L140" i="2"/>
  <c r="L66" i="2"/>
  <c r="L130" i="2"/>
  <c r="L56" i="2"/>
  <c r="L120" i="2"/>
  <c r="L129" i="2"/>
  <c r="L110" i="2"/>
  <c r="L109" i="2"/>
  <c r="L50" i="2"/>
  <c r="L42" i="2"/>
  <c r="L49" i="2"/>
  <c r="L100" i="2"/>
  <c r="L81" i="2"/>
  <c r="L83" i="2"/>
  <c r="L123" i="2"/>
  <c r="L63" i="2"/>
  <c r="L103" i="2"/>
  <c r="L88" i="2"/>
  <c r="L77" i="2"/>
  <c r="L78" i="2"/>
  <c r="L57" i="2"/>
  <c r="L68" i="2"/>
  <c r="L132" i="2"/>
  <c r="L58" i="2"/>
  <c r="L122" i="2"/>
  <c r="L133" i="2"/>
  <c r="L112" i="2"/>
  <c r="L113" i="2"/>
  <c r="L102" i="2"/>
  <c r="L89" i="2"/>
  <c r="L87" i="2"/>
  <c r="L127" i="2"/>
  <c r="L67" i="2"/>
  <c r="L48" i="2"/>
  <c r="L55" i="2"/>
  <c r="L47" i="2"/>
  <c r="L46" i="2"/>
  <c r="L45" i="2"/>
  <c r="L107" i="2"/>
  <c r="L90" i="2"/>
  <c r="L85" i="2"/>
  <c r="L80" i="2"/>
  <c r="L61" i="2"/>
  <c r="L70" i="2"/>
  <c r="L134" i="2"/>
  <c r="L60" i="2"/>
  <c r="L124" i="2"/>
  <c r="L137" i="2"/>
  <c r="L114" i="2"/>
  <c r="L117" i="2"/>
  <c r="L104" i="2"/>
  <c r="L97" i="2"/>
  <c r="L91" i="2"/>
  <c r="L131" i="2"/>
  <c r="L71" i="2"/>
  <c r="L111" i="2"/>
  <c r="L92" i="2"/>
  <c r="L93" i="2"/>
  <c r="L82" i="2"/>
  <c r="L65" i="2"/>
  <c r="L54" i="2"/>
  <c r="L53" i="2"/>
  <c r="L72" i="2"/>
  <c r="L136" i="2"/>
  <c r="L62" i="2"/>
  <c r="L126" i="2"/>
  <c r="L141" i="2"/>
  <c r="L116" i="2"/>
  <c r="L121" i="2"/>
  <c r="L106" i="2"/>
  <c r="L101" i="2"/>
  <c r="L96" i="2"/>
  <c r="L135" i="2"/>
  <c r="L75" i="2"/>
  <c r="L115" i="2"/>
  <c r="L94" i="2"/>
  <c r="L95" i="2"/>
  <c r="L84" i="2"/>
  <c r="L69" i="2"/>
  <c r="L74" i="2"/>
  <c r="L138" i="2"/>
  <c r="L64" i="2"/>
  <c r="L128" i="2"/>
  <c r="L52" i="2"/>
  <c r="L44" i="2"/>
  <c r="L51" i="2"/>
  <c r="L43" i="2"/>
  <c r="O288" i="1"/>
  <c r="N289" i="1"/>
  <c r="O289" i="1" s="1"/>
  <c r="O287" i="1"/>
  <c r="M37" i="2" l="1"/>
  <c r="M99" i="2" l="1"/>
  <c r="M106" i="2"/>
  <c r="M73" i="2"/>
  <c r="M117" i="2"/>
  <c r="M84" i="2"/>
  <c r="M91" i="2"/>
  <c r="M135" i="2"/>
  <c r="M124" i="2"/>
  <c r="M86" i="2"/>
  <c r="M76" i="2"/>
  <c r="M63" i="2"/>
  <c r="M107" i="2"/>
  <c r="M122" i="2"/>
  <c r="M81" i="2"/>
  <c r="M125" i="2"/>
  <c r="M104" i="2"/>
  <c r="M66" i="2"/>
  <c r="M56" i="2"/>
  <c r="M140" i="2"/>
  <c r="M97" i="2"/>
  <c r="M102" i="2"/>
  <c r="M71" i="2"/>
  <c r="M115" i="2"/>
  <c r="M138" i="2"/>
  <c r="M89" i="2"/>
  <c r="M133" i="2"/>
  <c r="M120" i="2"/>
  <c r="M82" i="2"/>
  <c r="M72" i="2"/>
  <c r="M61" i="2"/>
  <c r="M105" i="2"/>
  <c r="M118" i="2"/>
  <c r="M79" i="2"/>
  <c r="M123" i="2"/>
  <c r="M100" i="2"/>
  <c r="M62" i="2"/>
  <c r="M141" i="2"/>
  <c r="M136" i="2"/>
  <c r="M95" i="2"/>
  <c r="M98" i="2"/>
  <c r="M69" i="2"/>
  <c r="M113" i="2"/>
  <c r="M134" i="2"/>
  <c r="M87" i="2"/>
  <c r="M131" i="2"/>
  <c r="M116" i="2"/>
  <c r="M78" i="2"/>
  <c r="M68" i="2"/>
  <c r="M59" i="2"/>
  <c r="M103" i="2"/>
  <c r="M114" i="2"/>
  <c r="M77" i="2"/>
  <c r="M121" i="2"/>
  <c r="M96" i="2"/>
  <c r="M58" i="2"/>
  <c r="M139" i="2"/>
  <c r="M132" i="2"/>
  <c r="M94" i="2"/>
  <c r="M88" i="2"/>
  <c r="M67" i="2"/>
  <c r="M111" i="2"/>
  <c r="M130" i="2"/>
  <c r="M85" i="2"/>
  <c r="M129" i="2"/>
  <c r="M112" i="2"/>
  <c r="M74" i="2"/>
  <c r="M64" i="2"/>
  <c r="M57" i="2"/>
  <c r="M101" i="2"/>
  <c r="M110" i="2"/>
  <c r="M75" i="2"/>
  <c r="M119" i="2"/>
  <c r="M92" i="2"/>
  <c r="M93" i="2"/>
  <c r="M137" i="2"/>
  <c r="M128" i="2"/>
  <c r="M90" i="2"/>
  <c r="M80" i="2"/>
  <c r="M65" i="2"/>
  <c r="M109" i="2"/>
  <c r="M126" i="2"/>
  <c r="M83" i="2"/>
  <c r="M127" i="2"/>
  <c r="M108" i="2"/>
  <c r="M70" i="2"/>
  <c r="M60" i="2"/>
  <c r="M42" i="2"/>
  <c r="M51" i="2"/>
  <c r="M53" i="2"/>
  <c r="M47" i="2"/>
  <c r="M49" i="2"/>
  <c r="M43" i="2"/>
  <c r="M45" i="2"/>
  <c r="M55" i="2"/>
  <c r="M52" i="2"/>
  <c r="M54" i="2"/>
  <c r="M48" i="2"/>
  <c r="M50" i="2"/>
  <c r="M44" i="2"/>
  <c r="M46" i="2"/>
  <c r="N37" i="2"/>
  <c r="N96" i="2" l="1"/>
  <c r="N101" i="2"/>
  <c r="N74" i="2"/>
  <c r="N118" i="2"/>
  <c r="N87" i="2"/>
  <c r="N88" i="2"/>
  <c r="N132" i="2"/>
  <c r="N119" i="2"/>
  <c r="N85" i="2"/>
  <c r="N83" i="2"/>
  <c r="N60" i="2"/>
  <c r="N104" i="2"/>
  <c r="N117" i="2"/>
  <c r="N82" i="2"/>
  <c r="N126" i="2"/>
  <c r="N107" i="2"/>
  <c r="N57" i="2"/>
  <c r="N140" i="2"/>
  <c r="N135" i="2"/>
  <c r="N98" i="2"/>
  <c r="N105" i="2"/>
  <c r="N68" i="2"/>
  <c r="N112" i="2"/>
  <c r="N133" i="2"/>
  <c r="N90" i="2"/>
  <c r="N134" i="2"/>
  <c r="N123" i="2"/>
  <c r="N73" i="2"/>
  <c r="N71" i="2"/>
  <c r="N62" i="2"/>
  <c r="N106" i="2"/>
  <c r="N121" i="2"/>
  <c r="N76" i="2"/>
  <c r="N120" i="2"/>
  <c r="N95" i="2"/>
  <c r="N61" i="2"/>
  <c r="N59" i="2"/>
  <c r="N139" i="2"/>
  <c r="N89" i="2"/>
  <c r="N91" i="2"/>
  <c r="N70" i="2"/>
  <c r="N114" i="2"/>
  <c r="N137" i="2"/>
  <c r="N84" i="2"/>
  <c r="N128" i="2"/>
  <c r="N111" i="2"/>
  <c r="N77" i="2"/>
  <c r="N75" i="2"/>
  <c r="N56" i="2"/>
  <c r="N100" i="2"/>
  <c r="N109" i="2"/>
  <c r="N78" i="2"/>
  <c r="N122" i="2"/>
  <c r="N99" i="2"/>
  <c r="N92" i="2"/>
  <c r="N136" i="2"/>
  <c r="N127" i="2"/>
  <c r="N93" i="2"/>
  <c r="N97" i="2"/>
  <c r="N64" i="2"/>
  <c r="N108" i="2"/>
  <c r="N125" i="2"/>
  <c r="N86" i="2"/>
  <c r="N130" i="2"/>
  <c r="N115" i="2"/>
  <c r="N65" i="2"/>
  <c r="N63" i="2"/>
  <c r="N58" i="2"/>
  <c r="N102" i="2"/>
  <c r="N113" i="2"/>
  <c r="N72" i="2"/>
  <c r="N116" i="2"/>
  <c r="N141" i="2"/>
  <c r="N94" i="2"/>
  <c r="N138" i="2"/>
  <c r="N131" i="2"/>
  <c r="N81" i="2"/>
  <c r="N79" i="2"/>
  <c r="N66" i="2"/>
  <c r="N110" i="2"/>
  <c r="N129" i="2"/>
  <c r="N80" i="2"/>
  <c r="N124" i="2"/>
  <c r="N103" i="2"/>
  <c r="N69" i="2"/>
  <c r="N67" i="2"/>
  <c r="N55" i="2"/>
  <c r="N52" i="2"/>
  <c r="N48" i="2"/>
  <c r="N45" i="2"/>
  <c r="N42" i="2"/>
  <c r="N53" i="2"/>
  <c r="N49" i="2"/>
  <c r="N50" i="2"/>
  <c r="N46" i="2"/>
  <c r="N43" i="2"/>
  <c r="N54" i="2"/>
  <c r="N51" i="2"/>
  <c r="N47" i="2"/>
  <c r="N44" i="2"/>
</calcChain>
</file>

<file path=xl/sharedStrings.xml><?xml version="1.0" encoding="utf-8"?>
<sst xmlns="http://schemas.openxmlformats.org/spreadsheetml/2006/main" count="358" uniqueCount="48">
  <si>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</si>
  <si>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</si>
  <si>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</si>
  <si>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</si>
  <si>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</si>
  <si>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</si>
  <si>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</si>
  <si>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</si>
  <si>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</si>
  <si>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</si>
  <si>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</si>
  <si>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</si>
  <si>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ANUAL</t>
  </si>
  <si>
    <t>PP</t>
  </si>
  <si>
    <t>ETP</t>
  </si>
  <si>
    <t>Alm</t>
  </si>
  <si>
    <r>
      <t>D</t>
    </r>
    <r>
      <rPr>
        <sz val="9"/>
        <rFont val="Arial"/>
        <family val="2"/>
      </rPr>
      <t xml:space="preserve"> Alm</t>
    </r>
  </si>
  <si>
    <t>ETR</t>
  </si>
  <si>
    <t>Exc</t>
  </si>
  <si>
    <t>Def</t>
  </si>
  <si>
    <t>C.C.:</t>
  </si>
  <si>
    <t>D Alm</t>
  </si>
  <si>
    <t>SEP</t>
  </si>
  <si>
    <t>Situación Hídrica</t>
  </si>
  <si>
    <t>Probabilidades de las Situaciones Hídricas</t>
  </si>
  <si>
    <t>Localidad:</t>
  </si>
  <si>
    <t>Años</t>
  </si>
  <si>
    <t>DP</t>
  </si>
  <si>
    <t>Anual</t>
  </si>
  <si>
    <t>Santo Domingo</t>
  </si>
  <si>
    <r>
      <t>Cátedra de Agroclimatología. Facultad de Ciencias Agrarias (UNJu)</t>
    </r>
    <r>
      <rPr>
        <b/>
        <vertAlign val="superscript"/>
        <sz val="22"/>
        <color rgb="FFFFD757"/>
        <rFont val="Calibri"/>
        <family val="2"/>
        <scheme val="minor"/>
      </rPr>
      <t>1</t>
    </r>
    <r>
      <rPr>
        <b/>
        <sz val="22"/>
        <color rgb="FFFFD757"/>
        <rFont val="Calibri"/>
        <family val="2"/>
        <scheme val="minor"/>
      </rPr>
      <t xml:space="preserve"> </t>
    </r>
  </si>
  <si>
    <r>
      <t>Catedra de Agroclimatología. Facultad de Ciencias Agrarias (UNJu)</t>
    </r>
    <r>
      <rPr>
        <b/>
        <vertAlign val="superscript"/>
        <sz val="22"/>
        <color rgb="FF92D050"/>
        <rFont val="Calibri"/>
        <family val="2"/>
        <scheme val="minor"/>
      </rPr>
      <t>2</t>
    </r>
  </si>
  <si>
    <r>
      <t>Cátedra de Climatología y Fenología Agrícolas. Facultad de Agronomía (UBA)</t>
    </r>
    <r>
      <rPr>
        <b/>
        <vertAlign val="superscript"/>
        <sz val="22"/>
        <color rgb="FFFFD757"/>
        <rFont val="Calibri"/>
        <family val="2"/>
        <scheme val="minor"/>
      </rPr>
      <t>2</t>
    </r>
  </si>
  <si>
    <r>
      <t>Hurtado Rafael</t>
    </r>
    <r>
      <rPr>
        <b/>
        <vertAlign val="superscript"/>
        <sz val="16"/>
        <color theme="9" tint="0.39997558519241921"/>
        <rFont val="Calibri"/>
        <family val="2"/>
        <scheme val="minor"/>
      </rPr>
      <t>1</t>
    </r>
    <r>
      <rPr>
        <b/>
        <sz val="16"/>
        <color theme="9" tint="0.39997558519241921"/>
        <rFont val="Calibri"/>
        <family val="2"/>
        <scheme val="minor"/>
      </rPr>
      <t>, Fernández Long María Elena</t>
    </r>
    <r>
      <rPr>
        <b/>
        <vertAlign val="superscript"/>
        <sz val="16"/>
        <color theme="9" tint="0.39997558519241921"/>
        <rFont val="Calibri"/>
        <family val="2"/>
        <scheme val="minor"/>
      </rPr>
      <t>2</t>
    </r>
    <r>
      <rPr>
        <b/>
        <sz val="16"/>
        <color theme="9" tint="0.39997558519241921"/>
        <rFont val="Calibri"/>
        <family val="2"/>
        <scheme val="minor"/>
      </rPr>
      <t xml:space="preserve">  y Alabar Fabio</t>
    </r>
    <r>
      <rPr>
        <b/>
        <vertAlign val="superscript"/>
        <sz val="16"/>
        <color theme="9" tint="0.39997558519241921"/>
        <rFont val="Calibri"/>
        <family val="2"/>
        <scheme val="minor"/>
      </rPr>
      <t>1</t>
    </r>
  </si>
  <si>
    <t>B.H.S. V. 2.O</t>
  </si>
  <si>
    <r>
      <t xml:space="preserve">En las hojas </t>
    </r>
    <r>
      <rPr>
        <b/>
        <sz val="14"/>
        <color rgb="FFFFC000"/>
        <rFont val="Arial"/>
        <family val="2"/>
      </rPr>
      <t>"Cultivos y Anual"</t>
    </r>
    <r>
      <rPr>
        <sz val="14"/>
        <rFont val="Arial"/>
        <family val="2"/>
      </rPr>
      <t xml:space="preserve"> se representa las S.H. para un: </t>
    </r>
    <r>
      <rPr>
        <b/>
        <sz val="14"/>
        <color theme="1"/>
        <rFont val="Arial"/>
        <family val="2"/>
      </rPr>
      <t/>
    </r>
  </si>
  <si>
    <r>
      <rPr>
        <b/>
        <i/>
        <sz val="14"/>
        <color rgb="FFFFFF00"/>
        <rFont val="Arial"/>
        <family val="2"/>
      </rPr>
      <t>1.</t>
    </r>
    <r>
      <rPr>
        <b/>
        <i/>
        <sz val="14"/>
        <color rgb="FF663300"/>
        <rFont val="Arial"/>
        <family val="2"/>
      </rPr>
      <t xml:space="preserve"> </t>
    </r>
    <r>
      <rPr>
        <b/>
        <i/>
        <sz val="14"/>
        <rFont val="Arial"/>
        <family val="2"/>
      </rPr>
      <t>Cultivo de Verano</t>
    </r>
  </si>
  <si>
    <r>
      <rPr>
        <b/>
        <i/>
        <sz val="14"/>
        <color rgb="FFFFFF00"/>
        <rFont val="Arial"/>
        <family val="2"/>
      </rPr>
      <t>2.</t>
    </r>
    <r>
      <rPr>
        <b/>
        <i/>
        <sz val="14"/>
        <rFont val="Arial"/>
        <family val="2"/>
      </rPr>
      <t xml:space="preserve"> Cultivo de Invierno</t>
    </r>
  </si>
  <si>
    <r>
      <rPr>
        <b/>
        <i/>
        <sz val="14"/>
        <color rgb="FFFFFF00"/>
        <rFont val="Arial"/>
        <family val="2"/>
      </rPr>
      <t>3.</t>
    </r>
    <r>
      <rPr>
        <b/>
        <i/>
        <sz val="14"/>
        <rFont val="Arial"/>
        <family val="2"/>
      </rPr>
      <t xml:space="preserve"> Anual</t>
    </r>
  </si>
  <si>
    <r>
      <t xml:space="preserve">Ingrese en la hoja </t>
    </r>
    <r>
      <rPr>
        <b/>
        <u/>
        <sz val="14"/>
        <color rgb="FFFFFF00"/>
        <rFont val="Arial"/>
        <family val="2"/>
      </rPr>
      <t>"Datos"</t>
    </r>
    <r>
      <rPr>
        <b/>
        <u/>
        <sz val="14"/>
        <color theme="2"/>
        <rFont val="Arial"/>
        <family val="2"/>
      </rPr>
      <t xml:space="preserve"> la siguiente información: </t>
    </r>
  </si>
  <si>
    <t>Hurtado R., Fernández Long M. E. y Alabar F.</t>
  </si>
  <si>
    <t xml:space="preserve">1. Capacidad de Campo (C.C.) </t>
  </si>
  <si>
    <t>2. Evapotranspiración Potencial media mensual (ETP)</t>
  </si>
  <si>
    <t>3. Precipitación mensual (PP)</t>
  </si>
  <si>
    <r>
      <t xml:space="preserve">En la hoja </t>
    </r>
    <r>
      <rPr>
        <b/>
        <sz val="14"/>
        <color rgb="FFFFFF00"/>
        <rFont val="Arial"/>
        <family val="2"/>
      </rPr>
      <t>"Resultados"</t>
    </r>
    <r>
      <rPr>
        <sz val="14"/>
        <rFont val="Arial"/>
        <family val="2"/>
      </rPr>
      <t xml:space="preserve"> se presentan:</t>
    </r>
  </si>
  <si>
    <r>
      <rPr>
        <b/>
        <sz val="14"/>
        <color rgb="FFFFFF00"/>
        <rFont val="Arial"/>
        <family val="2"/>
      </rPr>
      <t>1.</t>
    </r>
    <r>
      <rPr>
        <b/>
        <i/>
        <sz val="14"/>
        <color theme="1"/>
        <rFont val="Arial"/>
        <family val="2"/>
      </rPr>
      <t xml:space="preserve">  Situaciones Hídricas mensuales por año</t>
    </r>
  </si>
  <si>
    <r>
      <rPr>
        <b/>
        <sz val="14"/>
        <color rgb="FFFFFF00"/>
        <rFont val="Arial"/>
        <family val="2"/>
      </rPr>
      <t>2.</t>
    </r>
    <r>
      <rPr>
        <b/>
        <i/>
        <sz val="14"/>
        <color theme="3" tint="-0.249977111117893"/>
        <rFont val="Arial"/>
        <family val="2"/>
      </rPr>
      <t xml:space="preserve">  </t>
    </r>
    <r>
      <rPr>
        <b/>
        <i/>
        <sz val="14"/>
        <color theme="1"/>
        <rFont val="Arial"/>
        <family val="2"/>
      </rPr>
      <t>Probabilidad de Situaciones hídricas</t>
    </r>
  </si>
  <si>
    <r>
      <t xml:space="preserve">Planilla de cálculo del </t>
    </r>
    <r>
      <rPr>
        <b/>
        <sz val="18"/>
        <color rgb="FFFF0000"/>
        <rFont val="Calibri"/>
        <family val="2"/>
        <scheme val="minor"/>
      </rPr>
      <t>Balance Hidrológico Seriado</t>
    </r>
    <r>
      <rPr>
        <b/>
        <sz val="18"/>
        <color theme="1"/>
        <rFont val="Calibri"/>
        <family val="2"/>
        <scheme val="minor"/>
      </rPr>
      <t xml:space="preserve"> (Mensual consecutivo)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</si>
</sst>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37" x14ac:knownFonts="1">
    <font>
      <sz val="10"/>
      <name val="Arial"/>
    </font>
    <font>
      <sz val="9"/>
      <name val="Arial"/>
      <family val="2"/>
    </font>
    <font>
      <sz val="10"/>
      <color indexed="8"/>
      <name val="Arial"/>
    </font>
    <font>
      <b/>
      <sz val="10"/>
      <color indexed="8"/>
      <name val="Arial"/>
    </font>
    <font>
      <b/>
      <sz val="10"/>
      <color indexed="9"/>
      <name val="Arial"/>
    </font>
    <font>
      <b/>
      <sz val="10"/>
      <color indexed="9"/>
      <name val="Arial"/>
    </font>
    <font>
      <b/>
      <sz val="10"/>
      <color indexed="8"/>
      <name val="Arial"/>
    </font>
    <font>
      <b/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22"/>
      <color rgb="FFFFD757"/>
      <name val="Calibri"/>
      <family val="2"/>
      <scheme val="minor"/>
    </font>
    <font>
      <b/>
      <vertAlign val="superscript"/>
      <sz val="22"/>
      <color rgb="FFFFD757"/>
      <name val="Calibri"/>
      <family val="2"/>
      <scheme val="minor"/>
    </font>
    <font>
      <b/>
      <vertAlign val="superscript"/>
      <sz val="22"/>
      <color rgb="FF92D050"/>
      <name val="Calibri"/>
      <family val="2"/>
      <scheme val="minor"/>
    </font>
    <font>
      <b/>
      <sz val="16"/>
      <color theme="9" tint="0.39997558519241921"/>
      <name val="Calibri"/>
      <family val="2"/>
      <scheme val="minor"/>
    </font>
    <font>
      <b/>
      <vertAlign val="superscript"/>
      <sz val="16"/>
      <color theme="9" tint="0.39997558519241921"/>
      <name val="Calibri"/>
      <family val="2"/>
      <scheme val="minor"/>
    </font>
    <font>
      <sz val="64"/>
      <color theme="3" tint="-0.249977111117893"/>
      <name val="Calibri"/>
      <family val="2"/>
      <scheme val="minor"/>
    </font>
    <font>
      <sz val="48"/>
      <color theme="3" tint="-0.249977111117893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4"/>
      <color rgb="FFFFFF00"/>
      <name val="Arial"/>
      <family val="2"/>
    </font>
    <font>
      <b/>
      <sz val="14"/>
      <color rgb="FFFFC000"/>
      <name val="Arial"/>
      <family val="2"/>
    </font>
    <font>
      <b/>
      <sz val="14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14"/>
      <name val="Arial"/>
      <family val="2"/>
    </font>
    <font>
      <b/>
      <i/>
      <sz val="14"/>
      <color rgb="FFFFFF00"/>
      <name val="Arial"/>
      <family val="2"/>
    </font>
    <font>
      <b/>
      <i/>
      <sz val="14"/>
      <color rgb="FF663300"/>
      <name val="Arial"/>
      <family val="2"/>
    </font>
    <font>
      <b/>
      <i/>
      <u/>
      <sz val="14"/>
      <name val="Arial"/>
      <family val="2"/>
    </font>
    <font>
      <b/>
      <i/>
      <sz val="14"/>
      <color theme="3" tint="-0.249977111117893"/>
      <name val="Arial"/>
      <family val="2"/>
    </font>
    <font>
      <b/>
      <u/>
      <sz val="14"/>
      <color theme="2"/>
      <name val="Arial"/>
      <family val="2"/>
    </font>
    <font>
      <b/>
      <sz val="14"/>
      <color theme="2"/>
      <name val="Arial"/>
      <family val="2"/>
    </font>
    <font>
      <sz val="14"/>
      <color theme="2"/>
      <name val="Arial"/>
      <family val="2"/>
    </font>
    <font>
      <b/>
      <u/>
      <sz val="14"/>
      <color rgb="FFFFFF00"/>
      <name val="Arial"/>
      <family val="2"/>
    </font>
    <font>
      <b/>
      <sz val="16"/>
      <color indexed="60"/>
      <name val="Arial"/>
      <family val="2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2"/>
        <bgColor indexed="2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21"/>
      </patternFill>
    </fill>
    <fill>
      <patternFill patternType="solid">
        <fgColor indexed="22"/>
        <bgColor indexed="64"/>
      </patternFill>
    </fill>
    <fill>
      <patternFill patternType="darkGray">
        <fgColor indexed="21"/>
        <bgColor indexed="17"/>
      </patternFill>
    </fill>
    <fill>
      <patternFill patternType="solid">
        <fgColor indexed="9"/>
        <bgColor indexed="24"/>
      </patternFill>
    </fill>
    <fill>
      <patternFill patternType="solid">
        <fgColor indexed="4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008000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21"/>
      </patternFill>
    </fill>
    <fill>
      <patternFill patternType="solid">
        <fgColor theme="5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75">
    <xf numFmtId="0" fontId="0" fillId="0" borderId="0" xfId="0"/>
    <xf numFmtId="1" fontId="2" fillId="2" borderId="0" xfId="0" applyNumberFormat="1" applyFont="1" applyFill="1" applyBorder="1" applyAlignment="1" applyProtection="1">
      <alignment horizontal="center"/>
      <protection hidden="1"/>
    </xf>
    <xf numFmtId="1" fontId="2" fillId="2" borderId="4" xfId="0" applyNumberFormat="1" applyFont="1" applyFill="1" applyBorder="1" applyAlignment="1" applyProtection="1">
      <alignment horizontal="center"/>
      <protection hidden="1"/>
    </xf>
    <xf numFmtId="1" fontId="2" fillId="2" borderId="5" xfId="0" applyNumberFormat="1" applyFont="1" applyFill="1" applyBorder="1" applyAlignment="1" applyProtection="1">
      <alignment horizontal="center"/>
      <protection hidden="1"/>
    </xf>
    <xf numFmtId="1" fontId="2" fillId="2" borderId="6" xfId="0" applyNumberFormat="1" applyFont="1" applyFill="1" applyBorder="1" applyAlignment="1" applyProtection="1">
      <alignment horizontal="center"/>
      <protection hidden="1"/>
    </xf>
    <xf numFmtId="0" fontId="8" fillId="3" borderId="7" xfId="0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/>
      <protection locked="0"/>
    </xf>
    <xf numFmtId="1" fontId="2" fillId="2" borderId="14" xfId="0" applyNumberFormat="1" applyFont="1" applyFill="1" applyBorder="1" applyAlignment="1" applyProtection="1">
      <alignment horizontal="center"/>
      <protection hidden="1"/>
    </xf>
    <xf numFmtId="1" fontId="2" fillId="2" borderId="15" xfId="0" applyNumberFormat="1" applyFont="1" applyFill="1" applyBorder="1" applyAlignment="1" applyProtection="1">
      <alignment horizontal="center"/>
      <protection hidden="1"/>
    </xf>
    <xf numFmtId="1" fontId="2" fillId="2" borderId="16" xfId="0" applyNumberFormat="1" applyFont="1" applyFill="1" applyBorder="1" applyAlignment="1" applyProtection="1">
      <alignment horizontal="center"/>
      <protection hidden="1"/>
    </xf>
    <xf numFmtId="0" fontId="0" fillId="5" borderId="0" xfId="0" applyFill="1" applyProtection="1">
      <protection hidden="1"/>
    </xf>
    <xf numFmtId="0" fontId="0" fillId="0" borderId="0" xfId="0" applyProtection="1">
      <protection hidden="1"/>
    </xf>
    <xf numFmtId="0" fontId="0" fillId="5" borderId="8" xfId="0" applyFill="1" applyBorder="1" applyAlignment="1" applyProtection="1">
      <alignment horizontal="center" vertical="center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wrapTex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16" xfId="0" applyFill="1" applyBorder="1" applyAlignment="1" applyProtection="1">
      <alignment horizontal="center"/>
      <protection hidden="1"/>
    </xf>
    <xf numFmtId="0" fontId="4" fillId="6" borderId="9" xfId="0" applyFont="1" applyFill="1" applyBorder="1" applyAlignment="1" applyProtection="1">
      <alignment horizontal="center" wrapText="1"/>
      <protection hidden="1"/>
    </xf>
    <xf numFmtId="0" fontId="4" fillId="6" borderId="10" xfId="0" applyFont="1" applyFill="1" applyBorder="1" applyAlignment="1" applyProtection="1">
      <alignment horizontal="center" wrapText="1"/>
      <protection hidden="1"/>
    </xf>
    <xf numFmtId="0" fontId="4" fillId="6" borderId="16" xfId="0" applyFont="1" applyFill="1" applyBorder="1" applyAlignment="1" applyProtection="1">
      <alignment horizontal="center" wrapText="1"/>
      <protection hidden="1"/>
    </xf>
    <xf numFmtId="0" fontId="4" fillId="6" borderId="14" xfId="0" applyFont="1" applyFill="1" applyBorder="1" applyAlignment="1" applyProtection="1">
      <alignment horizontal="center" wrapText="1"/>
      <protection hidden="1"/>
    </xf>
    <xf numFmtId="0" fontId="4" fillId="6" borderId="15" xfId="0" applyFont="1" applyFill="1" applyBorder="1" applyAlignment="1" applyProtection="1">
      <alignment horizontal="center" wrapText="1"/>
      <protection hidden="1"/>
    </xf>
    <xf numFmtId="0" fontId="0" fillId="5" borderId="15" xfId="0" applyFill="1" applyBorder="1" applyAlignment="1" applyProtection="1">
      <alignment horizontal="center"/>
      <protection hidden="1"/>
    </xf>
    <xf numFmtId="0" fontId="4" fillId="6" borderId="5" xfId="0" applyFont="1" applyFill="1" applyBorder="1" applyAlignment="1" applyProtection="1">
      <alignment horizontal="center" wrapText="1"/>
      <protection hidden="1"/>
    </xf>
    <xf numFmtId="0" fontId="4" fillId="6" borderId="6" xfId="0" applyFont="1" applyFill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1" fontId="0" fillId="3" borderId="11" xfId="0" applyNumberFormat="1" applyFill="1" applyBorder="1" applyProtection="1">
      <protection locked="0"/>
    </xf>
    <xf numFmtId="1" fontId="0" fillId="3" borderId="0" xfId="0" applyNumberFormat="1" applyFill="1" applyBorder="1" applyProtection="1">
      <protection locked="0"/>
    </xf>
    <xf numFmtId="1" fontId="0" fillId="3" borderId="12" xfId="0" applyNumberFormat="1" applyFill="1" applyBorder="1" applyProtection="1">
      <protection locked="0"/>
    </xf>
    <xf numFmtId="1" fontId="0" fillId="3" borderId="5" xfId="0" applyNumberFormat="1" applyFill="1" applyBorder="1" applyProtection="1">
      <protection locked="0"/>
    </xf>
    <xf numFmtId="0" fontId="4" fillId="6" borderId="13" xfId="0" applyFont="1" applyFill="1" applyBorder="1" applyAlignment="1" applyProtection="1">
      <alignment horizontal="center" wrapText="1"/>
      <protection hidden="1"/>
    </xf>
    <xf numFmtId="1" fontId="2" fillId="2" borderId="21" xfId="0" applyNumberFormat="1" applyFont="1" applyFill="1" applyBorder="1" applyAlignment="1" applyProtection="1">
      <alignment horizontal="center"/>
      <protection hidden="1"/>
    </xf>
    <xf numFmtId="1" fontId="2" fillId="2" borderId="28" xfId="0" applyNumberFormat="1" applyFont="1" applyFill="1" applyBorder="1" applyAlignment="1" applyProtection="1">
      <alignment horizontal="center"/>
      <protection hidden="1"/>
    </xf>
    <xf numFmtId="1" fontId="2" fillId="2" borderId="17" xfId="0" applyNumberFormat="1" applyFont="1" applyFill="1" applyBorder="1" applyAlignment="1" applyProtection="1">
      <alignment horizontal="center"/>
      <protection hidden="1"/>
    </xf>
    <xf numFmtId="1" fontId="2" fillId="2" borderId="13" xfId="0" applyNumberFormat="1" applyFont="1" applyFill="1" applyBorder="1" applyAlignment="1" applyProtection="1">
      <alignment horizontal="center"/>
      <protection hidden="1"/>
    </xf>
    <xf numFmtId="1" fontId="2" fillId="2" borderId="29" xfId="0" applyNumberFormat="1" applyFont="1" applyFill="1" applyBorder="1" applyAlignment="1" applyProtection="1">
      <alignment horizontal="center"/>
      <protection hidden="1"/>
    </xf>
    <xf numFmtId="0" fontId="0" fillId="0" borderId="28" xfId="0" applyFill="1" applyBorder="1"/>
    <xf numFmtId="0" fontId="0" fillId="0" borderId="17" xfId="0" applyFill="1" applyBorder="1"/>
    <xf numFmtId="0" fontId="0" fillId="0" borderId="17" xfId="0" applyBorder="1"/>
    <xf numFmtId="0" fontId="0" fillId="0" borderId="21" xfId="0" applyBorder="1"/>
    <xf numFmtId="0" fontId="0" fillId="0" borderId="13" xfId="0" applyFill="1" applyBorder="1"/>
    <xf numFmtId="0" fontId="0" fillId="0" borderId="0" xfId="0" applyFill="1" applyBorder="1"/>
    <xf numFmtId="0" fontId="0" fillId="0" borderId="0" xfId="0" applyBorder="1"/>
    <xf numFmtId="0" fontId="0" fillId="0" borderId="4" xfId="0" applyBorder="1"/>
    <xf numFmtId="0" fontId="0" fillId="0" borderId="13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Fill="1" applyBorder="1" applyAlignment="1"/>
    <xf numFmtId="0" fontId="0" fillId="0" borderId="29" xfId="0" applyFill="1" applyBorder="1"/>
    <xf numFmtId="0" fontId="0" fillId="0" borderId="5" xfId="0" applyFill="1" applyBorder="1"/>
    <xf numFmtId="0" fontId="0" fillId="0" borderId="5" xfId="0" applyBorder="1"/>
    <xf numFmtId="0" fontId="0" fillId="0" borderId="6" xfId="0" applyBorder="1"/>
    <xf numFmtId="0" fontId="18" fillId="0" borderId="0" xfId="0" applyFont="1" applyFill="1"/>
    <xf numFmtId="0" fontId="19" fillId="0" borderId="0" xfId="0" applyFont="1" applyFill="1"/>
    <xf numFmtId="0" fontId="19" fillId="0" borderId="0" xfId="0" applyFont="1"/>
    <xf numFmtId="0" fontId="18" fillId="10" borderId="0" xfId="0" applyFont="1" applyFill="1"/>
    <xf numFmtId="0" fontId="19" fillId="10" borderId="0" xfId="0" applyFont="1" applyFill="1"/>
    <xf numFmtId="0" fontId="24" fillId="11" borderId="0" xfId="0" applyFont="1" applyFill="1"/>
    <xf numFmtId="0" fontId="27" fillId="11" borderId="0" xfId="0" applyFont="1" applyFill="1"/>
    <xf numFmtId="0" fontId="19" fillId="11" borderId="0" xfId="0" applyFont="1" applyFill="1"/>
    <xf numFmtId="0" fontId="24" fillId="12" borderId="0" xfId="0" applyFont="1" applyFill="1"/>
    <xf numFmtId="0" fontId="27" fillId="12" borderId="0" xfId="0" applyFont="1" applyFill="1"/>
    <xf numFmtId="0" fontId="19" fillId="12" borderId="0" xfId="0" applyFont="1" applyFill="1"/>
    <xf numFmtId="0" fontId="24" fillId="13" borderId="0" xfId="0" applyFont="1" applyFill="1"/>
    <xf numFmtId="0" fontId="27" fillId="13" borderId="0" xfId="0" applyFont="1" applyFill="1"/>
    <xf numFmtId="0" fontId="19" fillId="13" borderId="0" xfId="0" applyFont="1" applyFill="1"/>
    <xf numFmtId="0" fontId="0" fillId="0" borderId="0" xfId="0" applyFill="1"/>
    <xf numFmtId="0" fontId="29" fillId="0" borderId="0" xfId="0" applyFont="1" applyFill="1"/>
    <xf numFmtId="0" fontId="30" fillId="0" borderId="0" xfId="0" applyFont="1" applyFill="1"/>
    <xf numFmtId="0" fontId="31" fillId="0" borderId="0" xfId="0" applyFont="1" applyFill="1"/>
    <xf numFmtId="0" fontId="19" fillId="15" borderId="0" xfId="0" applyFont="1" applyFill="1"/>
    <xf numFmtId="1" fontId="7" fillId="16" borderId="8" xfId="0" applyNumberFormat="1" applyFont="1" applyFill="1" applyBorder="1" applyAlignment="1" applyProtection="1">
      <alignment vertical="center" wrapText="1"/>
      <protection locked="0"/>
    </xf>
    <xf numFmtId="1" fontId="7" fillId="16" borderId="9" xfId="0" applyNumberFormat="1" applyFont="1" applyFill="1" applyBorder="1" applyAlignment="1" applyProtection="1">
      <alignment vertical="center" wrapText="1"/>
      <protection locked="0"/>
    </xf>
    <xf numFmtId="1" fontId="7" fillId="16" borderId="10" xfId="0" applyNumberFormat="1" applyFont="1" applyFill="1" applyBorder="1" applyAlignment="1" applyProtection="1">
      <alignment vertical="center" wrapText="1"/>
      <protection locked="0"/>
    </xf>
    <xf numFmtId="0" fontId="33" fillId="8" borderId="28" xfId="0" applyFont="1" applyFill="1" applyBorder="1" applyAlignment="1" applyProtection="1">
      <alignment vertical="center"/>
      <protection hidden="1"/>
    </xf>
    <xf numFmtId="0" fontId="33" fillId="8" borderId="17" xfId="0" applyFont="1" applyFill="1" applyBorder="1" applyAlignment="1" applyProtection="1">
      <alignment vertical="center"/>
      <protection hidden="1"/>
    </xf>
    <xf numFmtId="164" fontId="34" fillId="8" borderId="13" xfId="0" applyNumberFormat="1" applyFont="1" applyFill="1" applyBorder="1" applyAlignment="1" applyProtection="1">
      <protection hidden="1"/>
    </xf>
    <xf numFmtId="164" fontId="34" fillId="8" borderId="0" xfId="0" applyNumberFormat="1" applyFont="1" applyFill="1" applyBorder="1" applyAlignment="1" applyProtection="1">
      <protection hidden="1"/>
    </xf>
    <xf numFmtId="0" fontId="0" fillId="18" borderId="0" xfId="0" applyFill="1" applyAlignment="1" applyProtection="1">
      <alignment horizontal="center"/>
      <protection hidden="1"/>
    </xf>
    <xf numFmtId="0" fontId="10" fillId="19" borderId="13" xfId="0" applyFont="1" applyFill="1" applyBorder="1" applyAlignment="1" applyProtection="1">
      <protection hidden="1"/>
    </xf>
    <xf numFmtId="0" fontId="10" fillId="19" borderId="0" xfId="0" applyFont="1" applyFill="1" applyBorder="1" applyAlignment="1" applyProtection="1">
      <protection hidden="1"/>
    </xf>
    <xf numFmtId="0" fontId="0" fillId="19" borderId="0" xfId="0" applyFill="1" applyProtection="1">
      <protection hidden="1"/>
    </xf>
    <xf numFmtId="0" fontId="8" fillId="19" borderId="0" xfId="0" applyFont="1" applyFill="1" applyAlignment="1" applyProtection="1">
      <alignment horizontal="center"/>
      <protection hidden="1"/>
    </xf>
    <xf numFmtId="0" fontId="33" fillId="19" borderId="17" xfId="0" applyFont="1" applyFill="1" applyBorder="1" applyAlignment="1" applyProtection="1">
      <alignment vertical="center"/>
      <protection hidden="1"/>
    </xf>
    <xf numFmtId="164" fontId="34" fillId="19" borderId="0" xfId="0" applyNumberFormat="1" applyFont="1" applyFill="1" applyBorder="1" applyAlignment="1" applyProtection="1">
      <protection hidden="1"/>
    </xf>
    <xf numFmtId="0" fontId="33" fillId="8" borderId="28" xfId="0" applyFont="1" applyFill="1" applyBorder="1" applyAlignment="1" applyProtection="1">
      <alignment vertical="center"/>
      <protection locked="0"/>
    </xf>
    <xf numFmtId="0" fontId="33" fillId="8" borderId="17" xfId="0" applyFont="1" applyFill="1" applyBorder="1" applyAlignment="1" applyProtection="1">
      <alignment vertical="center"/>
      <protection locked="0"/>
    </xf>
    <xf numFmtId="0" fontId="33" fillId="18" borderId="17" xfId="0" applyFont="1" applyFill="1" applyBorder="1" applyAlignment="1" applyProtection="1">
      <alignment vertical="center"/>
      <protection locked="0"/>
    </xf>
    <xf numFmtId="0" fontId="33" fillId="18" borderId="21" xfId="0" applyFont="1" applyFill="1" applyBorder="1" applyAlignment="1" applyProtection="1">
      <alignment vertical="center"/>
      <protection locked="0"/>
    </xf>
    <xf numFmtId="0" fontId="0" fillId="18" borderId="0" xfId="0" applyFill="1" applyProtection="1">
      <protection locked="0"/>
    </xf>
    <xf numFmtId="0" fontId="0" fillId="0" borderId="0" xfId="0" applyProtection="1">
      <protection locked="0"/>
    </xf>
    <xf numFmtId="164" fontId="34" fillId="8" borderId="13" xfId="0" applyNumberFormat="1" applyFont="1" applyFill="1" applyBorder="1" applyAlignment="1" applyProtection="1">
      <protection locked="0"/>
    </xf>
    <xf numFmtId="164" fontId="34" fillId="8" borderId="0" xfId="0" applyNumberFormat="1" applyFont="1" applyFill="1" applyBorder="1" applyAlignment="1" applyProtection="1">
      <protection locked="0"/>
    </xf>
    <xf numFmtId="164" fontId="34" fillId="18" borderId="0" xfId="0" applyNumberFormat="1" applyFont="1" applyFill="1" applyBorder="1" applyAlignment="1" applyProtection="1">
      <protection locked="0"/>
    </xf>
    <xf numFmtId="164" fontId="34" fillId="18" borderId="4" xfId="0" applyNumberFormat="1" applyFont="1" applyFill="1" applyBorder="1" applyAlignment="1" applyProtection="1">
      <protection locked="0"/>
    </xf>
    <xf numFmtId="164" fontId="34" fillId="18" borderId="5" xfId="0" applyNumberFormat="1" applyFont="1" applyFill="1" applyBorder="1" applyAlignment="1" applyProtection="1">
      <protection locked="0"/>
    </xf>
    <xf numFmtId="164" fontId="34" fillId="18" borderId="6" xfId="0" applyNumberFormat="1" applyFont="1" applyFill="1" applyBorder="1" applyAlignment="1" applyProtection="1">
      <protection locked="0"/>
    </xf>
    <xf numFmtId="0" fontId="8" fillId="5" borderId="0" xfId="0" applyFont="1" applyFill="1" applyAlignment="1" applyProtection="1">
      <alignment horizontal="center"/>
      <protection locked="0"/>
    </xf>
    <xf numFmtId="1" fontId="8" fillId="5" borderId="0" xfId="0" applyNumberFormat="1" applyFont="1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1" fontId="0" fillId="5" borderId="0" xfId="0" applyNumberFormat="1" applyFill="1" applyProtection="1">
      <protection locked="0"/>
    </xf>
    <xf numFmtId="0" fontId="9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ill="1" applyBorder="1" applyProtection="1">
      <protection locked="0"/>
    </xf>
    <xf numFmtId="0" fontId="0" fillId="5" borderId="17" xfId="0" applyFill="1" applyBorder="1" applyAlignment="1" applyProtection="1">
      <alignment horizontal="center" vertical="center"/>
      <protection locked="0"/>
    </xf>
    <xf numFmtId="0" fontId="8" fillId="5" borderId="0" xfId="0" applyFont="1" applyFill="1" applyBorder="1" applyAlignment="1" applyProtection="1">
      <alignment horizontal="center" vertical="center"/>
      <protection locked="0"/>
    </xf>
    <xf numFmtId="0" fontId="0" fillId="5" borderId="5" xfId="0" applyFill="1" applyBorder="1" applyProtection="1">
      <protection locked="0"/>
    </xf>
    <xf numFmtId="0" fontId="7" fillId="0" borderId="16" xfId="0" applyFont="1" applyFill="1" applyBorder="1" applyAlignment="1" applyProtection="1">
      <alignment horizontal="center" wrapText="1"/>
      <protection locked="0"/>
    </xf>
    <xf numFmtId="1" fontId="7" fillId="0" borderId="16" xfId="0" applyNumberFormat="1" applyFont="1" applyFill="1" applyBorder="1" applyAlignment="1" applyProtection="1">
      <alignment horizontal="center" wrapText="1"/>
      <protection locked="0"/>
    </xf>
    <xf numFmtId="0" fontId="8" fillId="0" borderId="7" xfId="0" applyFont="1" applyBorder="1" applyAlignment="1" applyProtection="1">
      <alignment vertical="center"/>
      <protection locked="0"/>
    </xf>
    <xf numFmtId="0" fontId="7" fillId="4" borderId="8" xfId="0" applyFont="1" applyFill="1" applyBorder="1" applyAlignment="1" applyProtection="1">
      <alignment vertical="center" wrapText="1"/>
      <protection locked="0"/>
    </xf>
    <xf numFmtId="1" fontId="8" fillId="17" borderId="10" xfId="0" applyNumberFormat="1" applyFont="1" applyFill="1" applyBorder="1" applyAlignment="1" applyProtection="1">
      <alignment horizontal="center" vertical="center" wrapText="1"/>
      <protection locked="0"/>
    </xf>
    <xf numFmtId="0" fontId="5" fillId="6" borderId="5" xfId="0" applyFont="1" applyFill="1" applyBorder="1" applyAlignment="1" applyProtection="1">
      <alignment vertical="top" wrapText="1"/>
      <protection locked="0"/>
    </xf>
    <xf numFmtId="1" fontId="4" fillId="6" borderId="18" xfId="0" applyNumberFormat="1" applyFont="1" applyFill="1" applyBorder="1" applyAlignment="1" applyProtection="1">
      <alignment horizontal="center" wrapText="1"/>
      <protection locked="0"/>
    </xf>
    <xf numFmtId="1" fontId="4" fillId="6" borderId="19" xfId="0" applyNumberFormat="1" applyFont="1" applyFill="1" applyBorder="1" applyAlignment="1" applyProtection="1">
      <alignment horizontal="center" wrapText="1"/>
      <protection locked="0"/>
    </xf>
    <xf numFmtId="1" fontId="4" fillId="6" borderId="20" xfId="0" applyNumberFormat="1" applyFont="1" applyFill="1" applyBorder="1" applyAlignment="1" applyProtection="1">
      <alignment horizontal="center" wrapText="1"/>
      <protection locked="0"/>
    </xf>
    <xf numFmtId="0" fontId="9" fillId="5" borderId="0" xfId="0" applyFont="1" applyFill="1" applyBorder="1" applyAlignment="1" applyProtection="1">
      <alignment horizontal="center"/>
      <protection locked="0"/>
    </xf>
    <xf numFmtId="0" fontId="0" fillId="5" borderId="0" xfId="0" applyFill="1" applyBorder="1" applyAlignment="1" applyProtection="1">
      <alignment horizontal="center"/>
      <protection locked="0"/>
    </xf>
    <xf numFmtId="0" fontId="8" fillId="5" borderId="0" xfId="0" applyFont="1" applyFill="1" applyBorder="1" applyAlignment="1" applyProtection="1">
      <alignment horizontal="center"/>
      <protection locked="0"/>
    </xf>
    <xf numFmtId="0" fontId="0" fillId="0" borderId="7" xfId="0" applyBorder="1" applyProtection="1">
      <protection locked="0"/>
    </xf>
    <xf numFmtId="0" fontId="0" fillId="5" borderId="10" xfId="0" applyFill="1" applyBorder="1" applyProtection="1">
      <protection locked="0"/>
    </xf>
    <xf numFmtId="0" fontId="7" fillId="0" borderId="7" xfId="0" applyFont="1" applyFill="1" applyBorder="1" applyAlignment="1" applyProtection="1">
      <alignment horizontal="center" wrapText="1"/>
      <protection locked="0"/>
    </xf>
    <xf numFmtId="0" fontId="7" fillId="0" borderId="10" xfId="0" applyFont="1" applyFill="1" applyBorder="1" applyAlignment="1" applyProtection="1">
      <alignment horizontal="center" wrapText="1"/>
      <protection locked="0"/>
    </xf>
    <xf numFmtId="1" fontId="7" fillId="0" borderId="21" xfId="0" applyNumberFormat="1" applyFont="1" applyFill="1" applyBorder="1" applyAlignment="1" applyProtection="1">
      <alignment horizontal="center" wrapText="1"/>
      <protection locked="0"/>
    </xf>
    <xf numFmtId="0" fontId="1" fillId="0" borderId="15" xfId="0" applyFont="1" applyBorder="1" applyAlignment="1" applyProtection="1">
      <alignment horizontal="center" vertical="top" wrapText="1"/>
      <protection locked="0"/>
    </xf>
    <xf numFmtId="0" fontId="5" fillId="6" borderId="6" xfId="0" applyFont="1" applyFill="1" applyBorder="1" applyAlignment="1" applyProtection="1">
      <alignment vertical="top" wrapText="1"/>
      <protection locked="0"/>
    </xf>
    <xf numFmtId="1" fontId="8" fillId="3" borderId="16" xfId="0" applyNumberFormat="1" applyFont="1" applyFill="1" applyBorder="1" applyAlignment="1" applyProtection="1">
      <alignment horizontal="center" wrapText="1"/>
      <protection locked="0"/>
    </xf>
    <xf numFmtId="1" fontId="4" fillId="6" borderId="16" xfId="0" applyNumberFormat="1" applyFont="1" applyFill="1" applyBorder="1" applyAlignment="1" applyProtection="1">
      <alignment horizontal="center" wrapText="1"/>
      <protection locked="0"/>
    </xf>
    <xf numFmtId="0" fontId="1" fillId="5" borderId="4" xfId="0" applyFont="1" applyFill="1" applyBorder="1" applyAlignment="1" applyProtection="1">
      <alignment horizontal="center" vertical="top" wrapText="1"/>
      <protection locked="0"/>
    </xf>
    <xf numFmtId="0" fontId="4" fillId="6" borderId="7" xfId="0" applyFont="1" applyFill="1" applyBorder="1" applyAlignment="1" applyProtection="1">
      <alignment horizontal="center" wrapText="1"/>
      <protection locked="0"/>
    </xf>
    <xf numFmtId="0" fontId="3" fillId="7" borderId="15" xfId="0" applyFont="1" applyFill="1" applyBorder="1" applyAlignment="1" applyProtection="1">
      <alignment horizontal="left" wrapText="1"/>
      <protection locked="0"/>
    </xf>
    <xf numFmtId="0" fontId="2" fillId="2" borderId="22" xfId="0" applyFont="1" applyFill="1" applyBorder="1" applyAlignment="1" applyProtection="1">
      <protection locked="0"/>
    </xf>
    <xf numFmtId="0" fontId="2" fillId="2" borderId="23" xfId="0" applyFont="1" applyFill="1" applyBorder="1" applyAlignment="1" applyProtection="1">
      <protection locked="0"/>
    </xf>
    <xf numFmtId="0" fontId="2" fillId="2" borderId="24" xfId="0" applyFont="1" applyFill="1" applyBorder="1" applyAlignment="1" applyProtection="1">
      <protection locked="0"/>
    </xf>
    <xf numFmtId="1" fontId="4" fillId="6" borderId="14" xfId="0" applyNumberFormat="1" applyFont="1" applyFill="1" applyBorder="1" applyAlignment="1" applyProtection="1">
      <alignment horizontal="center" wrapText="1"/>
      <protection locked="0"/>
    </xf>
    <xf numFmtId="0" fontId="2" fillId="2" borderId="3" xfId="0" applyFont="1" applyFill="1" applyBorder="1" applyAlignment="1" applyProtection="1">
      <protection locked="0"/>
    </xf>
    <xf numFmtId="1" fontId="2" fillId="2" borderId="1" xfId="0" applyNumberFormat="1" applyFont="1" applyFill="1" applyBorder="1" applyAlignment="1" applyProtection="1">
      <protection locked="0"/>
    </xf>
    <xf numFmtId="1" fontId="2" fillId="2" borderId="2" xfId="0" applyNumberFormat="1" applyFont="1" applyFill="1" applyBorder="1" applyAlignment="1" applyProtection="1">
      <protection locked="0"/>
    </xf>
    <xf numFmtId="0" fontId="3" fillId="7" borderId="7" xfId="0" applyFont="1" applyFill="1" applyBorder="1" applyAlignment="1" applyProtection="1">
      <alignment horizontal="left" wrapText="1"/>
      <protection locked="0"/>
    </xf>
    <xf numFmtId="1" fontId="2" fillId="2" borderId="3" xfId="0" applyNumberFormat="1" applyFont="1" applyFill="1" applyBorder="1" applyAlignment="1" applyProtection="1">
      <protection locked="0"/>
    </xf>
    <xf numFmtId="1" fontId="4" fillId="6" borderId="7" xfId="0" applyNumberFormat="1" applyFont="1" applyFill="1" applyBorder="1" applyAlignment="1" applyProtection="1">
      <alignment horizontal="center" wrapText="1"/>
      <protection locked="0"/>
    </xf>
    <xf numFmtId="0" fontId="1" fillId="5" borderId="6" xfId="0" applyFont="1" applyFill="1" applyBorder="1" applyAlignment="1" applyProtection="1">
      <alignment horizontal="center" vertical="top" wrapText="1"/>
      <protection locked="0"/>
    </xf>
    <xf numFmtId="1" fontId="2" fillId="2" borderId="25" xfId="0" applyNumberFormat="1" applyFont="1" applyFill="1" applyBorder="1" applyAlignment="1" applyProtection="1">
      <protection locked="0"/>
    </xf>
    <xf numFmtId="1" fontId="2" fillId="2" borderId="26" xfId="0" applyNumberFormat="1" applyFont="1" applyFill="1" applyBorder="1" applyAlignment="1" applyProtection="1">
      <protection locked="0"/>
    </xf>
    <xf numFmtId="1" fontId="2" fillId="2" borderId="27" xfId="0" applyNumberFormat="1" applyFont="1" applyFill="1" applyBorder="1" applyAlignment="1" applyProtection="1">
      <protection locked="0"/>
    </xf>
    <xf numFmtId="1" fontId="4" fillId="6" borderId="15" xfId="0" applyNumberFormat="1" applyFont="1" applyFill="1" applyBorder="1" applyAlignment="1" applyProtection="1">
      <alignment horizontal="center" wrapText="1"/>
      <protection locked="0"/>
    </xf>
    <xf numFmtId="1" fontId="8" fillId="3" borderId="7" xfId="0" applyNumberFormat="1" applyFont="1" applyFill="1" applyBorder="1" applyAlignment="1" applyProtection="1">
      <alignment horizontal="center" wrapText="1"/>
      <protection locked="0"/>
    </xf>
    <xf numFmtId="0" fontId="2" fillId="2" borderId="1" xfId="0" applyFont="1" applyFill="1" applyBorder="1" applyAlignment="1" applyProtection="1">
      <protection locked="0"/>
    </xf>
    <xf numFmtId="0" fontId="2" fillId="2" borderId="2" xfId="0" applyFont="1" applyFill="1" applyBorder="1" applyAlignment="1" applyProtection="1">
      <protection locked="0"/>
    </xf>
    <xf numFmtId="0" fontId="7" fillId="18" borderId="0" xfId="0" applyFont="1" applyFill="1" applyBorder="1" applyAlignment="1" applyProtection="1">
      <alignment horizontal="center" wrapText="1"/>
      <protection locked="0"/>
    </xf>
    <xf numFmtId="1" fontId="0" fillId="18" borderId="0" xfId="0" applyNumberFormat="1" applyFill="1" applyProtection="1">
      <protection locked="0"/>
    </xf>
    <xf numFmtId="0" fontId="6" fillId="0" borderId="15" xfId="0" applyFont="1" applyFill="1" applyBorder="1" applyAlignment="1" applyProtection="1">
      <alignment horizontal="left" wrapText="1"/>
      <protection locked="0"/>
    </xf>
    <xf numFmtId="0" fontId="6" fillId="0" borderId="7" xfId="0" applyFont="1" applyFill="1" applyBorder="1" applyAlignment="1" applyProtection="1">
      <alignment horizontal="left" wrapText="1"/>
      <protection locked="0"/>
    </xf>
    <xf numFmtId="1" fontId="0" fillId="0" borderId="0" xfId="0" applyNumberFormat="1" applyProtection="1">
      <protection locked="0"/>
    </xf>
    <xf numFmtId="0" fontId="11" fillId="14" borderId="17" xfId="0" applyFont="1" applyFill="1" applyBorder="1" applyAlignment="1">
      <alignment horizontal="center" vertical="center" wrapText="1" readingOrder="1"/>
    </xf>
    <xf numFmtId="0" fontId="11" fillId="14" borderId="0" xfId="0" applyFont="1" applyFill="1" applyBorder="1" applyAlignment="1">
      <alignment horizontal="center" wrapText="1" readingOrder="1"/>
    </xf>
    <xf numFmtId="0" fontId="14" fillId="14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35" fillId="9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 applyProtection="1">
      <alignment horizontal="center" vertical="center"/>
      <protection locked="0"/>
    </xf>
    <xf numFmtId="0" fontId="9" fillId="3" borderId="8" xfId="0" applyFont="1" applyFill="1" applyBorder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164" fontId="34" fillId="8" borderId="29" xfId="0" applyNumberFormat="1" applyFont="1" applyFill="1" applyBorder="1" applyAlignment="1" applyProtection="1">
      <alignment horizontal="center"/>
      <protection locked="0"/>
    </xf>
    <xf numFmtId="164" fontId="34" fillId="8" borderId="5" xfId="0" applyNumberFormat="1" applyFont="1" applyFill="1" applyBorder="1" applyAlignment="1" applyProtection="1">
      <alignment horizontal="center"/>
      <protection locked="0"/>
    </xf>
    <xf numFmtId="0" fontId="9" fillId="3" borderId="8" xfId="0" applyFont="1" applyFill="1" applyBorder="1" applyAlignment="1" applyProtection="1">
      <alignment horizontal="center" vertical="center"/>
      <protection hidden="1"/>
    </xf>
    <xf numFmtId="0" fontId="9" fillId="3" borderId="9" xfId="0" applyFont="1" applyFill="1" applyBorder="1" applyAlignment="1" applyProtection="1">
      <alignment horizontal="center" vertical="center"/>
      <protection hidden="1"/>
    </xf>
    <xf numFmtId="0" fontId="9" fillId="3" borderId="10" xfId="0" applyFont="1" applyFill="1" applyBorder="1" applyAlignment="1" applyProtection="1">
      <alignment horizontal="center" vertical="center"/>
      <protection hidden="1"/>
    </xf>
    <xf numFmtId="0" fontId="9" fillId="0" borderId="8" xfId="0" applyFont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 applyProtection="1">
      <alignment horizontal="center" vertical="center"/>
      <protection hidden="1"/>
    </xf>
    <xf numFmtId="164" fontId="34" fillId="8" borderId="29" xfId="0" applyNumberFormat="1" applyFont="1" applyFill="1" applyBorder="1" applyAlignment="1" applyProtection="1">
      <alignment horizontal="center"/>
      <protection hidden="1"/>
    </xf>
    <xf numFmtId="164" fontId="34" fillId="8" borderId="5" xfId="0" applyNumberFormat="1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5" Type="http://schemas.openxmlformats.org/officeDocument/2006/relationships/chartsheet" Target="chartsheets/sheet2.xml"/><Relationship Id="rId10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903923957019182E-2"/>
          <c:y val="2.4259094310043822E-2"/>
          <c:w val="0.91659002914690912"/>
          <c:h val="0.87478849407783421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Resultados!$K$41</c:f>
              <c:strCache>
                <c:ptCount val="1"/>
                <c:pt idx="0">
                  <c:v>OCT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Resultados!$K$42:$K$141</c:f>
              <c:numCache>
                <c:formatCode>0</c:formatCode>
                <c:ptCount val="100"/>
                <c:pt idx="0">
                  <c:v>-79.302174659297847</c:v>
                </c:pt>
                <c:pt idx="1">
                  <c:v>-78.175539315081053</c:v>
                </c:pt>
                <c:pt idx="2">
                  <c:v>-77.048903970864274</c:v>
                </c:pt>
                <c:pt idx="3">
                  <c:v>-76.066518755567245</c:v>
                </c:pt>
                <c:pt idx="4">
                  <c:v>-75.42672759645464</c:v>
                </c:pt>
                <c:pt idx="5">
                  <c:v>-74.78693643734205</c:v>
                </c:pt>
                <c:pt idx="6">
                  <c:v>-74.147145278229445</c:v>
                </c:pt>
                <c:pt idx="7">
                  <c:v>-73.821331918485342</c:v>
                </c:pt>
                <c:pt idx="8">
                  <c:v>-73.711378295807094</c:v>
                </c:pt>
                <c:pt idx="9">
                  <c:v>-73.601424673128847</c:v>
                </c:pt>
                <c:pt idx="10">
                  <c:v>-73.491471050450613</c:v>
                </c:pt>
                <c:pt idx="11">
                  <c:v>-72.973591719802158</c:v>
                </c:pt>
                <c:pt idx="12">
                  <c:v>-72.404721675657441</c:v>
                </c:pt>
                <c:pt idx="13">
                  <c:v>-71.83585163151271</c:v>
                </c:pt>
                <c:pt idx="14">
                  <c:v>-71.343011420295454</c:v>
                </c:pt>
                <c:pt idx="15">
                  <c:v>-71.184702473959021</c:v>
                </c:pt>
                <c:pt idx="16">
                  <c:v>-71.026393527622588</c:v>
                </c:pt>
                <c:pt idx="17">
                  <c:v>-70.868084581286155</c:v>
                </c:pt>
                <c:pt idx="18">
                  <c:v>-70.392853639523082</c:v>
                </c:pt>
                <c:pt idx="19">
                  <c:v>-69.576322087300539</c:v>
                </c:pt>
                <c:pt idx="20">
                  <c:v>-68.759790535078011</c:v>
                </c:pt>
                <c:pt idx="21">
                  <c:v>-67.943258982855468</c:v>
                </c:pt>
                <c:pt idx="22">
                  <c:v>-67.578233174885398</c:v>
                </c:pt>
                <c:pt idx="23">
                  <c:v>-67.342209008130311</c:v>
                </c:pt>
                <c:pt idx="24">
                  <c:v>-67.106184841375224</c:v>
                </c:pt>
                <c:pt idx="25">
                  <c:v>-66.870088788883635</c:v>
                </c:pt>
                <c:pt idx="26">
                  <c:v>-66.633094164685886</c:v>
                </c:pt>
                <c:pt idx="27">
                  <c:v>-66.396099540488137</c:v>
                </c:pt>
                <c:pt idx="28">
                  <c:v>-66.159104916290389</c:v>
                </c:pt>
                <c:pt idx="29">
                  <c:v>-65.949622503866635</c:v>
                </c:pt>
                <c:pt idx="30">
                  <c:v>-65.786910851458686</c:v>
                </c:pt>
                <c:pt idx="31">
                  <c:v>-65.624199199050722</c:v>
                </c:pt>
                <c:pt idx="32">
                  <c:v>-65.461487546642772</c:v>
                </c:pt>
                <c:pt idx="33">
                  <c:v>-64.394852814741654</c:v>
                </c:pt>
                <c:pt idx="34">
                  <c:v>-62.876256543093994</c:v>
                </c:pt>
                <c:pt idx="35">
                  <c:v>-61.357660271446321</c:v>
                </c:pt>
                <c:pt idx="36">
                  <c:v>-59.839063999798633</c:v>
                </c:pt>
                <c:pt idx="37">
                  <c:v>-59.272520793621801</c:v>
                </c:pt>
                <c:pt idx="38">
                  <c:v>-58.742595013039995</c:v>
                </c:pt>
                <c:pt idx="39">
                  <c:v>-58.212669232458197</c:v>
                </c:pt>
                <c:pt idx="40">
                  <c:v>-57.752712381729808</c:v>
                </c:pt>
                <c:pt idx="41">
                  <c:v>-57.492666759154005</c:v>
                </c:pt>
                <c:pt idx="42">
                  <c:v>-57.23262113657821</c:v>
                </c:pt>
                <c:pt idx="43">
                  <c:v>-56.972575514002408</c:v>
                </c:pt>
                <c:pt idx="44">
                  <c:v>-56.684002221082984</c:v>
                </c:pt>
                <c:pt idx="45">
                  <c:v>-56.372606791888643</c:v>
                </c:pt>
                <c:pt idx="46">
                  <c:v>-56.061211362694308</c:v>
                </c:pt>
                <c:pt idx="47">
                  <c:v>-55.749815933499974</c:v>
                </c:pt>
                <c:pt idx="48">
                  <c:v>-55.617067410439645</c:v>
                </c:pt>
                <c:pt idx="49">
                  <c:v>-55.515387914533058</c:v>
                </c:pt>
                <c:pt idx="50">
                  <c:v>-55.41370841862647</c:v>
                </c:pt>
                <c:pt idx="51">
                  <c:v>-55.301985104280078</c:v>
                </c:pt>
                <c:pt idx="52">
                  <c:v>-55.132509833904805</c:v>
                </c:pt>
                <c:pt idx="53">
                  <c:v>-54.96303456352954</c:v>
                </c:pt>
                <c:pt idx="54">
                  <c:v>-54.793559293154274</c:v>
                </c:pt>
                <c:pt idx="55">
                  <c:v>-54.659529460012024</c:v>
                </c:pt>
                <c:pt idx="56">
                  <c:v>-54.569806423411045</c:v>
                </c:pt>
                <c:pt idx="57">
                  <c:v>-54.480083386810065</c:v>
                </c:pt>
                <c:pt idx="58">
                  <c:v>-54.390360350209086</c:v>
                </c:pt>
                <c:pt idx="59">
                  <c:v>-54.352424371298454</c:v>
                </c:pt>
                <c:pt idx="60">
                  <c:v>-54.332613862579436</c:v>
                </c:pt>
                <c:pt idx="61">
                  <c:v>-54.312803353860417</c:v>
                </c:pt>
                <c:pt idx="62">
                  <c:v>-54.274695832197921</c:v>
                </c:pt>
                <c:pt idx="63">
                  <c:v>-53.7608659740051</c:v>
                </c:pt>
                <c:pt idx="64">
                  <c:v>-53.247036115812278</c:v>
                </c:pt>
                <c:pt idx="65">
                  <c:v>-52.73320625761945</c:v>
                </c:pt>
                <c:pt idx="66">
                  <c:v>-52.00813216074426</c:v>
                </c:pt>
                <c:pt idx="67">
                  <c:v>-50.860569586504312</c:v>
                </c:pt>
                <c:pt idx="68">
                  <c:v>-49.713007012264391</c:v>
                </c:pt>
                <c:pt idx="69">
                  <c:v>-48.565444438024457</c:v>
                </c:pt>
                <c:pt idx="70">
                  <c:v>-47.78524750875598</c:v>
                </c:pt>
                <c:pt idx="71">
                  <c:v>-47.221148017706014</c:v>
                </c:pt>
                <c:pt idx="72">
                  <c:v>-46.657048526656041</c:v>
                </c:pt>
                <c:pt idx="73">
                  <c:v>-46.092949035606068</c:v>
                </c:pt>
                <c:pt idx="74">
                  <c:v>-45.138339915066325</c:v>
                </c:pt>
                <c:pt idx="75">
                  <c:v>-44.152490024167399</c:v>
                </c:pt>
                <c:pt idx="76">
                  <c:v>-43.166640133268473</c:v>
                </c:pt>
                <c:pt idx="77">
                  <c:v>-42.287603404078105</c:v>
                </c:pt>
                <c:pt idx="78">
                  <c:v>-41.782412740867741</c:v>
                </c:pt>
                <c:pt idx="79">
                  <c:v>-41.277222077657385</c:v>
                </c:pt>
                <c:pt idx="80">
                  <c:v>-40.772031414447021</c:v>
                </c:pt>
                <c:pt idx="81">
                  <c:v>-39.919595995028601</c:v>
                </c:pt>
                <c:pt idx="82">
                  <c:v>-38.744719016274075</c:v>
                </c:pt>
                <c:pt idx="83">
                  <c:v>-37.569842037519564</c:v>
                </c:pt>
                <c:pt idx="84">
                  <c:v>-36.394965058765059</c:v>
                </c:pt>
                <c:pt idx="85">
                  <c:v>-29.828078084711478</c:v>
                </c:pt>
                <c:pt idx="86">
                  <c:v>-22.035734293544444</c:v>
                </c:pt>
                <c:pt idx="87">
                  <c:v>-14.243390502377313</c:v>
                </c:pt>
                <c:pt idx="88">
                  <c:v>-7.1290646568702956</c:v>
                </c:pt>
                <c:pt idx="89">
                  <c:v>-5.4388823766431589</c:v>
                </c:pt>
                <c:pt idx="90">
                  <c:v>-3.7487000964160213</c:v>
                </c:pt>
                <c:pt idx="91">
                  <c:v>-2.0585178161888846</c:v>
                </c:pt>
                <c:pt idx="92">
                  <c:v>-0.94066620194756745</c:v>
                </c:pt>
                <c:pt idx="93">
                  <c:v>-0.65529555641291548</c:v>
                </c:pt>
                <c:pt idx="94">
                  <c:v>-0.36992491087825963</c:v>
                </c:pt>
                <c:pt idx="95">
                  <c:v>-8.4554265343603774E-2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xVal>
          <c:yVal>
            <c:numRef>
              <c:f>Resultados!$A$42:$A$141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Resultados!$B$41</c:f>
              <c:strCache>
                <c:ptCount val="1"/>
                <c:pt idx="0">
                  <c:v>ENE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Resultados!$B$42:$B$141</c:f>
              <c:numCache>
                <c:formatCode>0</c:formatCode>
                <c:ptCount val="100"/>
                <c:pt idx="0">
                  <c:v>-59.117474039833411</c:v>
                </c:pt>
                <c:pt idx="1">
                  <c:v>-57.900863252506504</c:v>
                </c:pt>
                <c:pt idx="2">
                  <c:v>-56.68425246517959</c:v>
                </c:pt>
                <c:pt idx="3">
                  <c:v>-55.01532968287836</c:v>
                </c:pt>
                <c:pt idx="4">
                  <c:v>-52.272165912513131</c:v>
                </c:pt>
                <c:pt idx="5">
                  <c:v>-49.529002142147895</c:v>
                </c:pt>
                <c:pt idx="6">
                  <c:v>-46.785838371782667</c:v>
                </c:pt>
                <c:pt idx="7">
                  <c:v>-44.068151643758085</c:v>
                </c:pt>
                <c:pt idx="8">
                  <c:v>-41.367980382342708</c:v>
                </c:pt>
                <c:pt idx="9">
                  <c:v>-38.667809120927316</c:v>
                </c:pt>
                <c:pt idx="10">
                  <c:v>-35.967637859511939</c:v>
                </c:pt>
                <c:pt idx="11">
                  <c:v>-34.726550497138824</c:v>
                </c:pt>
                <c:pt idx="12">
                  <c:v>-33.667848622145996</c:v>
                </c:pt>
                <c:pt idx="13">
                  <c:v>-32.609146747153169</c:v>
                </c:pt>
                <c:pt idx="14">
                  <c:v>-31.43873227229853</c:v>
                </c:pt>
                <c:pt idx="15">
                  <c:v>-29.776782358051914</c:v>
                </c:pt>
                <c:pt idx="16">
                  <c:v>-28.114832443805298</c:v>
                </c:pt>
                <c:pt idx="17">
                  <c:v>-26.452882529558693</c:v>
                </c:pt>
                <c:pt idx="18">
                  <c:v>-25.34973197559037</c:v>
                </c:pt>
                <c:pt idx="19">
                  <c:v>-24.8483653480756</c:v>
                </c:pt>
                <c:pt idx="20">
                  <c:v>-24.34699872056083</c:v>
                </c:pt>
                <c:pt idx="21">
                  <c:v>-23.84563209304606</c:v>
                </c:pt>
                <c:pt idx="22">
                  <c:v>-20.832095184820901</c:v>
                </c:pt>
                <c:pt idx="23">
                  <c:v>-17.100795339249917</c:v>
                </c:pt>
                <c:pt idx="24">
                  <c:v>-13.369495493678922</c:v>
                </c:pt>
                <c:pt idx="25">
                  <c:v>-9.8954105079194825</c:v>
                </c:pt>
                <c:pt idx="26">
                  <c:v>-9.6365112698044015</c:v>
                </c:pt>
                <c:pt idx="27">
                  <c:v>-9.3776120316893206</c:v>
                </c:pt>
                <c:pt idx="28">
                  <c:v>-9.1187127935742431</c:v>
                </c:pt>
                <c:pt idx="29">
                  <c:v>-8.8358483236140142</c:v>
                </c:pt>
                <c:pt idx="30">
                  <c:v>-8.5122429595170352</c:v>
                </c:pt>
                <c:pt idx="31">
                  <c:v>-8.1886375954200545</c:v>
                </c:pt>
                <c:pt idx="32">
                  <c:v>-7.8650322313230756</c:v>
                </c:pt>
                <c:pt idx="33">
                  <c:v>-6.360874296831736</c:v>
                </c:pt>
                <c:pt idx="34">
                  <c:v>-4.2664400771432511</c:v>
                </c:pt>
                <c:pt idx="35">
                  <c:v>-2.1720058574547521</c:v>
                </c:pt>
                <c:pt idx="36">
                  <c:v>-7.7571637766238766E-2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4.6291631776734432</c:v>
                </c:pt>
                <c:pt idx="93">
                  <c:v>15.99165461378051</c:v>
                </c:pt>
                <c:pt idx="94">
                  <c:v>27.354146049887728</c:v>
                </c:pt>
                <c:pt idx="95">
                  <c:v>38.716637485994944</c:v>
                </c:pt>
                <c:pt idx="96">
                  <c:v>59.112340658802928</c:v>
                </c:pt>
                <c:pt idx="97">
                  <c:v>83.311501404959046</c:v>
                </c:pt>
                <c:pt idx="98">
                  <c:v>107.51066215111486</c:v>
                </c:pt>
                <c:pt idx="99">
                  <c:v>131.70982289727067</c:v>
                </c:pt>
              </c:numCache>
            </c:numRef>
          </c:xVal>
          <c:yVal>
            <c:numRef>
              <c:f>Resultados!$A$42:$A$141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Resultados!$D$41</c:f>
              <c:strCache>
                <c:ptCount val="1"/>
                <c:pt idx="0">
                  <c:v>MAR</c:v>
                </c:pt>
              </c:strCache>
            </c:strRef>
          </c:tx>
          <c:spPr>
            <a:ln w="15875" cap="rnd">
              <a:solidFill>
                <a:srgbClr val="00B0F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chemeClr val="accent6">
                  <a:lumMod val="75000"/>
                </a:schemeClr>
              </a:solidFill>
              <a:ln w="9525" cap="rnd">
                <a:solidFill>
                  <a:srgbClr val="00B0F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Resultados!$D$42:$D$141</c:f>
              <c:numCache>
                <c:formatCode>0</c:formatCode>
                <c:ptCount val="100"/>
                <c:pt idx="0">
                  <c:v>-56.027849135638284</c:v>
                </c:pt>
                <c:pt idx="1">
                  <c:v>-52.396449362386207</c:v>
                </c:pt>
                <c:pt idx="2">
                  <c:v>-48.765049589134122</c:v>
                </c:pt>
                <c:pt idx="3">
                  <c:v>-45.089090674900383</c:v>
                </c:pt>
                <c:pt idx="4">
                  <c:v>-41.307303800835186</c:v>
                </c:pt>
                <c:pt idx="5">
                  <c:v>-37.525516926769981</c:v>
                </c:pt>
                <c:pt idx="6">
                  <c:v>-33.743730052704784</c:v>
                </c:pt>
                <c:pt idx="7">
                  <c:v>-29.552993009263986</c:v>
                </c:pt>
                <c:pt idx="8">
                  <c:v>-25.081102724377473</c:v>
                </c:pt>
                <c:pt idx="9">
                  <c:v>-20.609212439490943</c:v>
                </c:pt>
                <c:pt idx="10">
                  <c:v>-16.137322154604423</c:v>
                </c:pt>
                <c:pt idx="11">
                  <c:v>-13.307717722058239</c:v>
                </c:pt>
                <c:pt idx="12">
                  <c:v>-10.683399021054605</c:v>
                </c:pt>
                <c:pt idx="13">
                  <c:v>-8.0590803200509598</c:v>
                </c:pt>
                <c:pt idx="14">
                  <c:v>-5.8422040022622586</c:v>
                </c:pt>
                <c:pt idx="15">
                  <c:v>-5.4180741706192777</c:v>
                </c:pt>
                <c:pt idx="16">
                  <c:v>-4.9939443389762967</c:v>
                </c:pt>
                <c:pt idx="17">
                  <c:v>-4.5698145073333194</c:v>
                </c:pt>
                <c:pt idx="18">
                  <c:v>-4.2458539754720164</c:v>
                </c:pt>
                <c:pt idx="19">
                  <c:v>-4.0297680741448287</c:v>
                </c:pt>
                <c:pt idx="20">
                  <c:v>-3.8136821728176415</c:v>
                </c:pt>
                <c:pt idx="21">
                  <c:v>-3.5975962714904539</c:v>
                </c:pt>
                <c:pt idx="22">
                  <c:v>-3.472246109237664</c:v>
                </c:pt>
                <c:pt idx="23">
                  <c:v>-3.3728204438632732</c:v>
                </c:pt>
                <c:pt idx="24">
                  <c:v>-3.2733947784888819</c:v>
                </c:pt>
                <c:pt idx="25">
                  <c:v>-3.1676633377316112</c:v>
                </c:pt>
                <c:pt idx="26">
                  <c:v>-2.9831097046883381</c:v>
                </c:pt>
                <c:pt idx="27">
                  <c:v>-2.7985560716450659</c:v>
                </c:pt>
                <c:pt idx="28">
                  <c:v>-2.614002438601795</c:v>
                </c:pt>
                <c:pt idx="29">
                  <c:v>-2.2480218026837613</c:v>
                </c:pt>
                <c:pt idx="30">
                  <c:v>-1.5736152618786343</c:v>
                </c:pt>
                <c:pt idx="31">
                  <c:v>-0.89920872107350269</c:v>
                </c:pt>
                <c:pt idx="32">
                  <c:v>-0.22480218026837573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1.7571419837959321</c:v>
                </c:pt>
                <c:pt idx="71">
                  <c:v>4.547896899236556</c:v>
                </c:pt>
                <c:pt idx="72">
                  <c:v>7.3386518146772168</c:v>
                </c:pt>
                <c:pt idx="73">
                  <c:v>10.129406730117841</c:v>
                </c:pt>
                <c:pt idx="74">
                  <c:v>14.01112931644677</c:v>
                </c:pt>
                <c:pt idx="75">
                  <c:v>17.98012931644676</c:v>
                </c:pt>
                <c:pt idx="76">
                  <c:v>21.949129316446751</c:v>
                </c:pt>
                <c:pt idx="77">
                  <c:v>25.432129316446776</c:v>
                </c:pt>
                <c:pt idx="78">
                  <c:v>27.214129316446773</c:v>
                </c:pt>
                <c:pt idx="79">
                  <c:v>28.996129316446769</c:v>
                </c:pt>
                <c:pt idx="80">
                  <c:v>30.778129316446762</c:v>
                </c:pt>
                <c:pt idx="81">
                  <c:v>32.070129316446746</c:v>
                </c:pt>
                <c:pt idx="82">
                  <c:v>32.907129316446756</c:v>
                </c:pt>
                <c:pt idx="83">
                  <c:v>33.744129316446752</c:v>
                </c:pt>
                <c:pt idx="84">
                  <c:v>34.581129316446749</c:v>
                </c:pt>
                <c:pt idx="85">
                  <c:v>38.046130268734004</c:v>
                </c:pt>
                <c:pt idx="86">
                  <c:v>42.10840416472292</c:v>
                </c:pt>
                <c:pt idx="87">
                  <c:v>46.170678060711886</c:v>
                </c:pt>
                <c:pt idx="88">
                  <c:v>50.584142055828153</c:v>
                </c:pt>
                <c:pt idx="89">
                  <c:v>57.807126843963104</c:v>
                </c:pt>
                <c:pt idx="90">
                  <c:v>65.030111632098055</c:v>
                </c:pt>
                <c:pt idx="91">
                  <c:v>72.253096420232993</c:v>
                </c:pt>
                <c:pt idx="92">
                  <c:v>80.064685719670024</c:v>
                </c:pt>
                <c:pt idx="93">
                  <c:v>88.73242703554601</c:v>
                </c:pt>
                <c:pt idx="94">
                  <c:v>97.400168351422138</c:v>
                </c:pt>
                <c:pt idx="95">
                  <c:v>106.06790966729824</c:v>
                </c:pt>
                <c:pt idx="96">
                  <c:v>115.66970068484599</c:v>
                </c:pt>
                <c:pt idx="97">
                  <c:v>125.66477578730824</c:v>
                </c:pt>
                <c:pt idx="98">
                  <c:v>135.65985088977038</c:v>
                </c:pt>
                <c:pt idx="99">
                  <c:v>145.65492599223251</c:v>
                </c:pt>
              </c:numCache>
            </c:numRef>
          </c:xVal>
          <c:yVal>
            <c:numRef>
              <c:f>Resultados!$A$42:$A$141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227952"/>
        <c:axId val="214230752"/>
      </c:scatterChart>
      <c:valAx>
        <c:axId val="21422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100">
                    <a:solidFill>
                      <a:schemeClr val="bg1"/>
                    </a:solidFill>
                  </a:rPr>
                  <a:t>Situación Hídrica </a:t>
                </a:r>
              </a:p>
            </c:rich>
          </c:tx>
          <c:layout>
            <c:manualLayout>
              <c:xMode val="edge"/>
              <c:yMode val="edge"/>
              <c:x val="0.44674250258531539"/>
              <c:y val="0.95093062605752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cap="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14230752"/>
        <c:crosses val="autoZero"/>
        <c:crossBetween val="midCat"/>
      </c:valAx>
      <c:valAx>
        <c:axId val="2142307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050">
                    <a:solidFill>
                      <a:schemeClr val="bg1"/>
                    </a:solidFill>
                  </a:rPr>
                  <a:t>Probabilidad</a:t>
                </a:r>
              </a:p>
            </c:rich>
          </c:tx>
          <c:layout>
            <c:manualLayout>
              <c:xMode val="edge"/>
              <c:yMode val="edge"/>
              <c:x val="1.8614270941054809E-2"/>
              <c:y val="0.377326565143824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cap="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14227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242941662678895"/>
          <c:y val="0.84417394092706732"/>
          <c:w val="0.24187312393961805"/>
          <c:h val="5.18528877329247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A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4994829369182E-2"/>
          <c:y val="3.7225042301184438E-2"/>
          <c:w val="0.89451913133402261"/>
          <c:h val="0.84827975183305149"/>
        </c:manualLayout>
      </c:layout>
      <c:scatterChart>
        <c:scatterStyle val="lineMarker"/>
        <c:varyColors val="0"/>
        <c:ser>
          <c:idx val="2"/>
          <c:order val="0"/>
          <c:tx>
            <c:strRef>
              <c:f>Resultados!$G$41</c:f>
              <c:strCache>
                <c:ptCount val="1"/>
                <c:pt idx="0">
                  <c:v>JUN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Resultados!$G$42:$G$141</c:f>
              <c:numCache>
                <c:formatCode>0</c:formatCode>
                <c:ptCount val="100"/>
                <c:pt idx="0">
                  <c:v>-22.607561584589153</c:v>
                </c:pt>
                <c:pt idx="1">
                  <c:v>-22.302258032911006</c:v>
                </c:pt>
                <c:pt idx="2">
                  <c:v>-21.996954481232855</c:v>
                </c:pt>
                <c:pt idx="3">
                  <c:v>-21.754946440135434</c:v>
                </c:pt>
                <c:pt idx="4">
                  <c:v>-21.663265236667243</c:v>
                </c:pt>
                <c:pt idx="5">
                  <c:v>-21.571584033199048</c:v>
                </c:pt>
                <c:pt idx="6">
                  <c:v>-21.479902829730857</c:v>
                </c:pt>
                <c:pt idx="7">
                  <c:v>-21.439114633969059</c:v>
                </c:pt>
                <c:pt idx="8">
                  <c:v>-21.433315381005407</c:v>
                </c:pt>
                <c:pt idx="9">
                  <c:v>-21.427516128041756</c:v>
                </c:pt>
                <c:pt idx="10">
                  <c:v>-21.421716875078101</c:v>
                </c:pt>
                <c:pt idx="11">
                  <c:v>-21.251220358544693</c:v>
                </c:pt>
                <c:pt idx="12">
                  <c:v>-21.060136684065064</c:v>
                </c:pt>
                <c:pt idx="13">
                  <c:v>-20.869053009585432</c:v>
                </c:pt>
                <c:pt idx="14">
                  <c:v>-20.672342022613275</c:v>
                </c:pt>
                <c:pt idx="15">
                  <c:v>-20.450870860673987</c:v>
                </c:pt>
                <c:pt idx="16">
                  <c:v>-20.229399698734699</c:v>
                </c:pt>
                <c:pt idx="17">
                  <c:v>-20.007928536795415</c:v>
                </c:pt>
                <c:pt idx="18">
                  <c:v>-19.752058955310332</c:v>
                </c:pt>
                <c:pt idx="19">
                  <c:v>-19.459144922006704</c:v>
                </c:pt>
                <c:pt idx="20">
                  <c:v>-19.166230888703076</c:v>
                </c:pt>
                <c:pt idx="21">
                  <c:v>-18.873316855399448</c:v>
                </c:pt>
                <c:pt idx="22">
                  <c:v>-18.791297605948799</c:v>
                </c:pt>
                <c:pt idx="23">
                  <c:v>-18.769534009027574</c:v>
                </c:pt>
                <c:pt idx="24">
                  <c:v>-18.747770412106348</c:v>
                </c:pt>
                <c:pt idx="25">
                  <c:v>-18.694090354255433</c:v>
                </c:pt>
                <c:pt idx="26">
                  <c:v>-18.241454534783347</c:v>
                </c:pt>
                <c:pt idx="27">
                  <c:v>-17.788818715311265</c:v>
                </c:pt>
                <c:pt idx="28">
                  <c:v>-17.336182895839187</c:v>
                </c:pt>
                <c:pt idx="29">
                  <c:v>-16.869459206548864</c:v>
                </c:pt>
                <c:pt idx="30">
                  <c:v>-16.378786138567534</c:v>
                </c:pt>
                <c:pt idx="31">
                  <c:v>-15.888113070586202</c:v>
                </c:pt>
                <c:pt idx="32">
                  <c:v>-15.397440002604874</c:v>
                </c:pt>
                <c:pt idx="33">
                  <c:v>-15.109916093432046</c:v>
                </c:pt>
                <c:pt idx="34">
                  <c:v>-14.923966763663472</c:v>
                </c:pt>
                <c:pt idx="35">
                  <c:v>-14.738017433894898</c:v>
                </c:pt>
                <c:pt idx="36">
                  <c:v>-14.552068104126322</c:v>
                </c:pt>
                <c:pt idx="37">
                  <c:v>-14.414424651078644</c:v>
                </c:pt>
                <c:pt idx="38">
                  <c:v>-14.278639116366385</c:v>
                </c:pt>
                <c:pt idx="39">
                  <c:v>-14.142853581654126</c:v>
                </c:pt>
                <c:pt idx="40">
                  <c:v>-13.970609086766729</c:v>
                </c:pt>
                <c:pt idx="41">
                  <c:v>-13.694196134236066</c:v>
                </c:pt>
                <c:pt idx="42">
                  <c:v>-13.417783181705405</c:v>
                </c:pt>
                <c:pt idx="43">
                  <c:v>-13.141370229174743</c:v>
                </c:pt>
                <c:pt idx="44">
                  <c:v>-12.992456291894348</c:v>
                </c:pt>
                <c:pt idx="45">
                  <c:v>-12.945541566814166</c:v>
                </c:pt>
                <c:pt idx="46">
                  <c:v>-12.898626841733984</c:v>
                </c:pt>
                <c:pt idx="47">
                  <c:v>-12.8517121166538</c:v>
                </c:pt>
                <c:pt idx="48">
                  <c:v>-12.32314040098902</c:v>
                </c:pt>
                <c:pt idx="49">
                  <c:v>-11.710802252179096</c:v>
                </c:pt>
                <c:pt idx="50">
                  <c:v>-11.098464103369171</c:v>
                </c:pt>
                <c:pt idx="51">
                  <c:v>-10.57492635380922</c:v>
                </c:pt>
                <c:pt idx="52">
                  <c:v>-10.561990899936616</c:v>
                </c:pt>
                <c:pt idx="53">
                  <c:v>-10.549055446064012</c:v>
                </c:pt>
                <c:pt idx="54">
                  <c:v>-10.536119992191407</c:v>
                </c:pt>
                <c:pt idx="55">
                  <c:v>-10.488723189121895</c:v>
                </c:pt>
                <c:pt idx="56">
                  <c:v>-10.398249699556244</c:v>
                </c:pt>
                <c:pt idx="57">
                  <c:v>-10.307776209990596</c:v>
                </c:pt>
                <c:pt idx="58">
                  <c:v>-10.217302720424945</c:v>
                </c:pt>
                <c:pt idx="59">
                  <c:v>-10.102917317235596</c:v>
                </c:pt>
                <c:pt idx="60">
                  <c:v>-9.9801627442779512</c:v>
                </c:pt>
                <c:pt idx="61">
                  <c:v>-9.8574081713203068</c:v>
                </c:pt>
                <c:pt idx="62">
                  <c:v>-9.733782075142118</c:v>
                </c:pt>
                <c:pt idx="63">
                  <c:v>-9.5874963752298061</c:v>
                </c:pt>
                <c:pt idx="64">
                  <c:v>-9.4412106753174942</c:v>
                </c:pt>
                <c:pt idx="65">
                  <c:v>-9.2949249754051841</c:v>
                </c:pt>
                <c:pt idx="66">
                  <c:v>-9.1522243630445335</c:v>
                </c:pt>
                <c:pt idx="67">
                  <c:v>-9.0166939257872016</c:v>
                </c:pt>
                <c:pt idx="68">
                  <c:v>-8.8811634885298751</c:v>
                </c:pt>
                <c:pt idx="69">
                  <c:v>-8.7456330512725451</c:v>
                </c:pt>
                <c:pt idx="70">
                  <c:v>-8.6480352390871502</c:v>
                </c:pt>
                <c:pt idx="71">
                  <c:v>-8.5727507357675989</c:v>
                </c:pt>
                <c:pt idx="72">
                  <c:v>-8.4974662324480459</c:v>
                </c:pt>
                <c:pt idx="73">
                  <c:v>-8.4221817291284946</c:v>
                </c:pt>
                <c:pt idx="74">
                  <c:v>-8.2351305708426068</c:v>
                </c:pt>
                <c:pt idx="75">
                  <c:v>-8.0391380801594146</c:v>
                </c:pt>
                <c:pt idx="76">
                  <c:v>-7.8431455894762205</c:v>
                </c:pt>
                <c:pt idx="77">
                  <c:v>-7.6625783175999462</c:v>
                </c:pt>
                <c:pt idx="78">
                  <c:v>-7.5359993115478989</c:v>
                </c:pt>
                <c:pt idx="79">
                  <c:v>-7.4094203054958525</c:v>
                </c:pt>
                <c:pt idx="80">
                  <c:v>-7.2828412994438061</c:v>
                </c:pt>
                <c:pt idx="81">
                  <c:v>-7.2207871126683605</c:v>
                </c:pt>
                <c:pt idx="82">
                  <c:v>-7.2186488295068996</c:v>
                </c:pt>
                <c:pt idx="83">
                  <c:v>-7.2165105463454395</c:v>
                </c:pt>
                <c:pt idx="84">
                  <c:v>-7.2143722631839786</c:v>
                </c:pt>
                <c:pt idx="85">
                  <c:v>-6.9961665633130696</c:v>
                </c:pt>
                <c:pt idx="86">
                  <c:v>-6.7288546323718297</c:v>
                </c:pt>
                <c:pt idx="87">
                  <c:v>-6.4615427014305871</c:v>
                </c:pt>
                <c:pt idx="88">
                  <c:v>-6.2226105205758007</c:v>
                </c:pt>
                <c:pt idx="89">
                  <c:v>-6.2107163404126293</c:v>
                </c:pt>
                <c:pt idx="90">
                  <c:v>-6.1988221602494571</c:v>
                </c:pt>
                <c:pt idx="91">
                  <c:v>-6.1869279800862857</c:v>
                </c:pt>
                <c:pt idx="92">
                  <c:v>-6.1144629145394092</c:v>
                </c:pt>
                <c:pt idx="93">
                  <c:v>-5.9538947429798759</c:v>
                </c:pt>
                <c:pt idx="94">
                  <c:v>-5.7933265714203417</c:v>
                </c:pt>
                <c:pt idx="95">
                  <c:v>-5.6327583998608066</c:v>
                </c:pt>
                <c:pt idx="96">
                  <c:v>-5.0130904152070128</c:v>
                </c:pt>
                <c:pt idx="97">
                  <c:v>-4.2001172460924616</c:v>
                </c:pt>
                <c:pt idx="98">
                  <c:v>-3.3871440769779206</c:v>
                </c:pt>
                <c:pt idx="99">
                  <c:v>-2.5741709078633797</c:v>
                </c:pt>
              </c:numCache>
            </c:numRef>
          </c:xVal>
          <c:yVal>
            <c:numRef>
              <c:f>Resultados!$A$42:$A$141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Resultados!$J$41</c:f>
              <c:strCache>
                <c:ptCount val="1"/>
                <c:pt idx="0">
                  <c:v>SEP</c:v>
                </c:pt>
              </c:strCache>
            </c:strRef>
          </c:tx>
          <c:spPr>
            <a:ln w="25400" cap="rnd">
              <a:solidFill>
                <a:srgbClr val="008000"/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Resultados!$J$42:$J$141</c:f>
              <c:numCache>
                <c:formatCode>0</c:formatCode>
                <c:ptCount val="100"/>
                <c:pt idx="0">
                  <c:v>-55.840063300029264</c:v>
                </c:pt>
                <c:pt idx="1">
                  <c:v>-55.511288040260069</c:v>
                </c:pt>
                <c:pt idx="2">
                  <c:v>-55.182512780490875</c:v>
                </c:pt>
                <c:pt idx="3">
                  <c:v>-54.805529114889687</c:v>
                </c:pt>
                <c:pt idx="4">
                  <c:v>-54.314050485437512</c:v>
                </c:pt>
                <c:pt idx="5">
                  <c:v>-53.822571855985338</c:v>
                </c:pt>
                <c:pt idx="6">
                  <c:v>-53.33109322653317</c:v>
                </c:pt>
                <c:pt idx="7">
                  <c:v>-52.664086707984495</c:v>
                </c:pt>
                <c:pt idx="8">
                  <c:v>-51.87640476568199</c:v>
                </c:pt>
                <c:pt idx="9">
                  <c:v>-51.088722823379477</c:v>
                </c:pt>
                <c:pt idx="10">
                  <c:v>-50.301040881076965</c:v>
                </c:pt>
                <c:pt idx="11">
                  <c:v>-49.658743597365159</c:v>
                </c:pt>
                <c:pt idx="12">
                  <c:v>-49.034619395977188</c:v>
                </c:pt>
                <c:pt idx="13">
                  <c:v>-48.410495194589217</c:v>
                </c:pt>
                <c:pt idx="14">
                  <c:v>-47.898446208274436</c:v>
                </c:pt>
                <c:pt idx="15">
                  <c:v>-47.879528168281666</c:v>
                </c:pt>
                <c:pt idx="16">
                  <c:v>-47.860610128288904</c:v>
                </c:pt>
                <c:pt idx="17">
                  <c:v>-47.841692088296135</c:v>
                </c:pt>
                <c:pt idx="18">
                  <c:v>-47.718741624427643</c:v>
                </c:pt>
                <c:pt idx="19">
                  <c:v>-47.483756242539144</c:v>
                </c:pt>
                <c:pt idx="20">
                  <c:v>-47.248770860650637</c:v>
                </c:pt>
                <c:pt idx="21">
                  <c:v>-47.013785478762131</c:v>
                </c:pt>
                <c:pt idx="22">
                  <c:v>-46.437118411057462</c:v>
                </c:pt>
                <c:pt idx="23">
                  <c:v>-45.762828004548169</c:v>
                </c:pt>
                <c:pt idx="24">
                  <c:v>-45.088537598038883</c:v>
                </c:pt>
                <c:pt idx="25">
                  <c:v>-44.457072504025682</c:v>
                </c:pt>
                <c:pt idx="26">
                  <c:v>-44.360923816213642</c:v>
                </c:pt>
                <c:pt idx="27">
                  <c:v>-44.264775128401602</c:v>
                </c:pt>
                <c:pt idx="28">
                  <c:v>-44.16862644058957</c:v>
                </c:pt>
                <c:pt idx="29">
                  <c:v>-44.052498927011733</c:v>
                </c:pt>
                <c:pt idx="30">
                  <c:v>-43.902407409632055</c:v>
                </c:pt>
                <c:pt idx="31">
                  <c:v>-43.752315892252369</c:v>
                </c:pt>
                <c:pt idx="32">
                  <c:v>-43.602224374872684</c:v>
                </c:pt>
                <c:pt idx="33">
                  <c:v>-43.251631864737256</c:v>
                </c:pt>
                <c:pt idx="34">
                  <c:v>-42.800788858223953</c:v>
                </c:pt>
                <c:pt idx="35">
                  <c:v>-42.349945851710643</c:v>
                </c:pt>
                <c:pt idx="36">
                  <c:v>-41.899102845197334</c:v>
                </c:pt>
                <c:pt idx="37">
                  <c:v>-41.390606991595519</c:v>
                </c:pt>
                <c:pt idx="38">
                  <c:v>-40.87989372079798</c:v>
                </c:pt>
                <c:pt idx="39">
                  <c:v>-40.369180450000457</c:v>
                </c:pt>
                <c:pt idx="40">
                  <c:v>-39.871149504364858</c:v>
                </c:pt>
                <c:pt idx="41">
                  <c:v>-39.40935377347764</c:v>
                </c:pt>
                <c:pt idx="42">
                  <c:v>-38.947558042590423</c:v>
                </c:pt>
                <c:pt idx="43">
                  <c:v>-38.485762311703205</c:v>
                </c:pt>
                <c:pt idx="44">
                  <c:v>-38.209902426934015</c:v>
                </c:pt>
                <c:pt idx="45">
                  <c:v>-38.082791219059239</c:v>
                </c:pt>
                <c:pt idx="46">
                  <c:v>-37.955680011184462</c:v>
                </c:pt>
                <c:pt idx="47">
                  <c:v>-37.828568803309686</c:v>
                </c:pt>
                <c:pt idx="48">
                  <c:v>-37.597136058813533</c:v>
                </c:pt>
                <c:pt idx="49">
                  <c:v>-37.347560438383226</c:v>
                </c:pt>
                <c:pt idx="50">
                  <c:v>-37.09798481795292</c:v>
                </c:pt>
                <c:pt idx="51">
                  <c:v>-36.878594448217733</c:v>
                </c:pt>
                <c:pt idx="52">
                  <c:v>-36.832769269979494</c:v>
                </c:pt>
                <c:pt idx="53">
                  <c:v>-36.786944091741255</c:v>
                </c:pt>
                <c:pt idx="54">
                  <c:v>-36.741118913503009</c:v>
                </c:pt>
                <c:pt idx="55">
                  <c:v>-36.617303700623424</c:v>
                </c:pt>
                <c:pt idx="56">
                  <c:v>-36.39600094444215</c:v>
                </c:pt>
                <c:pt idx="57">
                  <c:v>-36.174698188260884</c:v>
                </c:pt>
                <c:pt idx="58">
                  <c:v>-35.953395432079617</c:v>
                </c:pt>
                <c:pt idx="59">
                  <c:v>-35.820141305951424</c:v>
                </c:pt>
                <c:pt idx="60">
                  <c:v>-35.717704200341821</c:v>
                </c:pt>
                <c:pt idx="61">
                  <c:v>-35.615267094732211</c:v>
                </c:pt>
                <c:pt idx="62">
                  <c:v>-35.50300370151173</c:v>
                </c:pt>
                <c:pt idx="63">
                  <c:v>-35.135256830408608</c:v>
                </c:pt>
                <c:pt idx="64">
                  <c:v>-34.767509959305485</c:v>
                </c:pt>
                <c:pt idx="65">
                  <c:v>-34.399763088202356</c:v>
                </c:pt>
                <c:pt idx="66">
                  <c:v>-34.112019129616804</c:v>
                </c:pt>
                <c:pt idx="67">
                  <c:v>-33.984280996066374</c:v>
                </c:pt>
                <c:pt idx="68">
                  <c:v>-33.856542862515958</c:v>
                </c:pt>
                <c:pt idx="69">
                  <c:v>-33.728804728965535</c:v>
                </c:pt>
                <c:pt idx="70">
                  <c:v>-33.586401873517509</c:v>
                </c:pt>
                <c:pt idx="71">
                  <c:v>-33.435372711070897</c:v>
                </c:pt>
                <c:pt idx="72">
                  <c:v>-33.284343548624278</c:v>
                </c:pt>
                <c:pt idx="73">
                  <c:v>-33.133314386177666</c:v>
                </c:pt>
                <c:pt idx="74">
                  <c:v>-32.766525327826955</c:v>
                </c:pt>
                <c:pt idx="75">
                  <c:v>-32.382475477803915</c:v>
                </c:pt>
                <c:pt idx="76">
                  <c:v>-31.998425627780875</c:v>
                </c:pt>
                <c:pt idx="77">
                  <c:v>-31.603594493291688</c:v>
                </c:pt>
                <c:pt idx="78">
                  <c:v>-31.17102886317101</c:v>
                </c:pt>
                <c:pt idx="79">
                  <c:v>-30.738463233050332</c:v>
                </c:pt>
                <c:pt idx="80">
                  <c:v>-30.305897602929655</c:v>
                </c:pt>
                <c:pt idx="81">
                  <c:v>-29.583254432825257</c:v>
                </c:pt>
                <c:pt idx="82">
                  <c:v>-28.591253547021658</c:v>
                </c:pt>
                <c:pt idx="83">
                  <c:v>-27.59925266121807</c:v>
                </c:pt>
                <c:pt idx="84">
                  <c:v>-26.607251775414483</c:v>
                </c:pt>
                <c:pt idx="85">
                  <c:v>-26.357518368547037</c:v>
                </c:pt>
                <c:pt idx="86">
                  <c:v>-26.27648211598326</c:v>
                </c:pt>
                <c:pt idx="87">
                  <c:v>-26.195445863419483</c:v>
                </c:pt>
                <c:pt idx="88">
                  <c:v>-26.093614071851114</c:v>
                </c:pt>
                <c:pt idx="89">
                  <c:v>-25.825417968245997</c:v>
                </c:pt>
                <c:pt idx="90">
                  <c:v>-25.557221864640884</c:v>
                </c:pt>
                <c:pt idx="91">
                  <c:v>-25.289025761035766</c:v>
                </c:pt>
                <c:pt idx="92">
                  <c:v>-25.088461664737132</c:v>
                </c:pt>
                <c:pt idx="93">
                  <c:v>-24.986271397247926</c:v>
                </c:pt>
                <c:pt idx="94">
                  <c:v>-24.884081129758719</c:v>
                </c:pt>
                <c:pt idx="95">
                  <c:v>-24.78189086226951</c:v>
                </c:pt>
                <c:pt idx="96">
                  <c:v>-23.376442982228333</c:v>
                </c:pt>
                <c:pt idx="97">
                  <c:v>-21.42225505479681</c:v>
                </c:pt>
                <c:pt idx="98">
                  <c:v>-19.468067127365309</c:v>
                </c:pt>
                <c:pt idx="99">
                  <c:v>-17.513879199933811</c:v>
                </c:pt>
              </c:numCache>
            </c:numRef>
          </c:xVal>
          <c:yVal>
            <c:numRef>
              <c:f>Resultados!$A$42:$A$141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Resultados!$M$41</c:f>
              <c:strCache>
                <c:ptCount val="1"/>
                <c:pt idx="0">
                  <c:v>DIC</c:v>
                </c:pt>
              </c:strCache>
            </c:strRef>
          </c:tx>
          <c:spPr>
            <a:ln w="25400" cap="rnd">
              <a:solidFill>
                <a:schemeClr val="accent6">
                  <a:lumMod val="20000"/>
                  <a:lumOff val="80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chemeClr val="accent6">
                  <a:lumMod val="75000"/>
                </a:schemeClr>
              </a:solidFill>
              <a:ln w="19050" cap="rnd">
                <a:solidFill>
                  <a:schemeClr val="accent6">
                    <a:lumMod val="20000"/>
                    <a:lumOff val="8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Resultados!$M$42:$M$141</c:f>
              <c:numCache>
                <c:formatCode>0</c:formatCode>
                <c:ptCount val="100"/>
                <c:pt idx="0">
                  <c:v>-83.556481921669004</c:v>
                </c:pt>
                <c:pt idx="1">
                  <c:v>-74.812953020785784</c:v>
                </c:pt>
                <c:pt idx="2">
                  <c:v>-66.06942411990255</c:v>
                </c:pt>
                <c:pt idx="3">
                  <c:v>-59.636507103407709</c:v>
                </c:pt>
                <c:pt idx="4">
                  <c:v>-58.691293312335269</c:v>
                </c:pt>
                <c:pt idx="5">
                  <c:v>-57.746079521262828</c:v>
                </c:pt>
                <c:pt idx="6">
                  <c:v>-56.800865730190388</c:v>
                </c:pt>
                <c:pt idx="7">
                  <c:v>-55.722110542785686</c:v>
                </c:pt>
                <c:pt idx="8">
                  <c:v>-54.551545645402562</c:v>
                </c:pt>
                <c:pt idx="9">
                  <c:v>-53.380980748019425</c:v>
                </c:pt>
                <c:pt idx="10">
                  <c:v>-52.210415850636295</c:v>
                </c:pt>
                <c:pt idx="11">
                  <c:v>-51.197591555047531</c:v>
                </c:pt>
                <c:pt idx="12">
                  <c:v>-50.204484834683072</c:v>
                </c:pt>
                <c:pt idx="13">
                  <c:v>-49.211378114318599</c:v>
                </c:pt>
                <c:pt idx="14">
                  <c:v>-48.237188382659319</c:v>
                </c:pt>
                <c:pt idx="15">
                  <c:v>-47.346233401302868</c:v>
                </c:pt>
                <c:pt idx="16">
                  <c:v>-46.455278419946417</c:v>
                </c:pt>
                <c:pt idx="17">
                  <c:v>-45.564323438589973</c:v>
                </c:pt>
                <c:pt idx="18">
                  <c:v>-45.082697306348358</c:v>
                </c:pt>
                <c:pt idx="19">
                  <c:v>-45.041886857768873</c:v>
                </c:pt>
                <c:pt idx="20">
                  <c:v>-45.001076409189395</c:v>
                </c:pt>
                <c:pt idx="21">
                  <c:v>-44.960265960609917</c:v>
                </c:pt>
                <c:pt idx="22">
                  <c:v>-44.071524205063461</c:v>
                </c:pt>
                <c:pt idx="23">
                  <c:v>-42.940516361812165</c:v>
                </c:pt>
                <c:pt idx="24">
                  <c:v>-41.809508518560861</c:v>
                </c:pt>
                <c:pt idx="25">
                  <c:v>-40.743066324232501</c:v>
                </c:pt>
                <c:pt idx="26">
                  <c:v>-40.483694741440999</c:v>
                </c:pt>
                <c:pt idx="27">
                  <c:v>-40.224323158649497</c:v>
                </c:pt>
                <c:pt idx="28">
                  <c:v>-39.964951575857995</c:v>
                </c:pt>
                <c:pt idx="29">
                  <c:v>-39.501031356864274</c:v>
                </c:pt>
                <c:pt idx="30">
                  <c:v>-38.689378456326786</c:v>
                </c:pt>
                <c:pt idx="31">
                  <c:v>-37.877725555789297</c:v>
                </c:pt>
                <c:pt idx="32">
                  <c:v>-37.066072655251816</c:v>
                </c:pt>
                <c:pt idx="33">
                  <c:v>-35.785248812468083</c:v>
                </c:pt>
                <c:pt idx="34">
                  <c:v>-34.269839498561254</c:v>
                </c:pt>
                <c:pt idx="35">
                  <c:v>-32.75443018465441</c:v>
                </c:pt>
                <c:pt idx="36">
                  <c:v>-31.239020870747559</c:v>
                </c:pt>
                <c:pt idx="37">
                  <c:v>-30.390336385229549</c:v>
                </c:pt>
                <c:pt idx="38">
                  <c:v>-29.567295162341875</c:v>
                </c:pt>
                <c:pt idx="39">
                  <c:v>-28.744253939454204</c:v>
                </c:pt>
                <c:pt idx="40">
                  <c:v>-27.992758234316344</c:v>
                </c:pt>
                <c:pt idx="41">
                  <c:v>-27.445678294177931</c:v>
                </c:pt>
                <c:pt idx="42">
                  <c:v>-26.898598354039521</c:v>
                </c:pt>
                <c:pt idx="43">
                  <c:v>-26.351518413901108</c:v>
                </c:pt>
                <c:pt idx="44">
                  <c:v>-25.386636385283435</c:v>
                </c:pt>
                <c:pt idx="45">
                  <c:v>-24.087512685882356</c:v>
                </c:pt>
                <c:pt idx="46">
                  <c:v>-22.788388986481277</c:v>
                </c:pt>
                <c:pt idx="47">
                  <c:v>-21.489265287080197</c:v>
                </c:pt>
                <c:pt idx="48">
                  <c:v>-21.150078943541239</c:v>
                </c:pt>
                <c:pt idx="49">
                  <c:v>-20.977838227108741</c:v>
                </c:pt>
                <c:pt idx="50">
                  <c:v>-20.805597510676243</c:v>
                </c:pt>
                <c:pt idx="51">
                  <c:v>-20.577621666636109</c:v>
                </c:pt>
                <c:pt idx="52">
                  <c:v>-20.02916883885208</c:v>
                </c:pt>
                <c:pt idx="53">
                  <c:v>-19.480716011068044</c:v>
                </c:pt>
                <c:pt idx="54">
                  <c:v>-18.932263183284011</c:v>
                </c:pt>
                <c:pt idx="55">
                  <c:v>-18.579905322772753</c:v>
                </c:pt>
                <c:pt idx="56">
                  <c:v>-18.472666171352454</c:v>
                </c:pt>
                <c:pt idx="57">
                  <c:v>-18.365427019932156</c:v>
                </c:pt>
                <c:pt idx="58">
                  <c:v>-18.258187868511857</c:v>
                </c:pt>
                <c:pt idx="59">
                  <c:v>-16.556017611649381</c:v>
                </c:pt>
                <c:pt idx="60">
                  <c:v>-14.295621467882139</c:v>
                </c:pt>
                <c:pt idx="61">
                  <c:v>-12.035225324114897</c:v>
                </c:pt>
                <c:pt idx="62">
                  <c:v>-9.7863707991299194</c:v>
                </c:pt>
                <c:pt idx="63">
                  <c:v>-7.8375983624845276</c:v>
                </c:pt>
                <c:pt idx="64">
                  <c:v>-5.8888259258391358</c:v>
                </c:pt>
                <c:pt idx="65">
                  <c:v>-3.940053489193744</c:v>
                </c:pt>
                <c:pt idx="66">
                  <c:v>-2.4031933969347699</c:v>
                </c:pt>
                <c:pt idx="67">
                  <c:v>-1.6901579934486211</c:v>
                </c:pt>
                <c:pt idx="68">
                  <c:v>-0.97712258996249135</c:v>
                </c:pt>
                <c:pt idx="69">
                  <c:v>-0.2640871864763521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xVal>
          <c:yVal>
            <c:numRef>
              <c:f>Resultados!$A$42:$A$141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234672"/>
        <c:axId val="214235232"/>
      </c:scatterChart>
      <c:valAx>
        <c:axId val="214234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200">
                    <a:solidFill>
                      <a:schemeClr val="bg1"/>
                    </a:solidFill>
                  </a:rPr>
                  <a:t>Situación Hídrica </a:t>
                </a:r>
              </a:p>
            </c:rich>
          </c:tx>
          <c:layout>
            <c:manualLayout>
              <c:xMode val="edge"/>
              <c:yMode val="edge"/>
              <c:x val="0.43846949327817997"/>
              <c:y val="0.95093062605752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14235232"/>
        <c:crosses val="autoZero"/>
        <c:crossBetween val="midCat"/>
      </c:valAx>
      <c:valAx>
        <c:axId val="2142352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200">
                    <a:solidFill>
                      <a:schemeClr val="bg1"/>
                    </a:solidFill>
                  </a:rPr>
                  <a:t>Probabilidad</a:t>
                </a:r>
              </a:p>
            </c:rich>
          </c:tx>
          <c:layout>
            <c:manualLayout>
              <c:xMode val="edge"/>
              <c:yMode val="edge"/>
              <c:x val="1.8614270941054809E-2"/>
              <c:y val="0.38917089678511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14234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98965469688611E-2"/>
          <c:y val="4.6668869190856194E-2"/>
          <c:w val="0.30958334907751983"/>
          <c:h val="4.8033785092827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A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4994829369182E-2"/>
          <c:y val="3.7225042301184438E-2"/>
          <c:w val="0.89451913133402261"/>
          <c:h val="0.84827975183305149"/>
        </c:manualLayout>
      </c:layout>
      <c:scatterChart>
        <c:scatterStyle val="lineMarker"/>
        <c:varyColors val="0"/>
        <c:ser>
          <c:idx val="2"/>
          <c:order val="0"/>
          <c:tx>
            <c:strRef>
              <c:f>Resultados!$N$41</c:f>
              <c:strCache>
                <c:ptCount val="1"/>
                <c:pt idx="0">
                  <c:v>Anual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Resultados!$N$42:$N$141</c:f>
              <c:numCache>
                <c:formatCode>0</c:formatCode>
                <c:ptCount val="100"/>
                <c:pt idx="0">
                  <c:v>-399.74578540252031</c:v>
                </c:pt>
                <c:pt idx="1">
                  <c:v>-393.73078634932108</c:v>
                </c:pt>
                <c:pt idx="2">
                  <c:v>-387.71578729612179</c:v>
                </c:pt>
                <c:pt idx="3">
                  <c:v>-381.42935707967558</c:v>
                </c:pt>
                <c:pt idx="4">
                  <c:v>-374.49827785051775</c:v>
                </c:pt>
                <c:pt idx="5">
                  <c:v>-367.56719862135998</c:v>
                </c:pt>
                <c:pt idx="6">
                  <c:v>-360.6361193922022</c:v>
                </c:pt>
                <c:pt idx="7">
                  <c:v>-356.80818569790762</c:v>
                </c:pt>
                <c:pt idx="8">
                  <c:v>-355.11366455883149</c:v>
                </c:pt>
                <c:pt idx="9">
                  <c:v>-353.41914341975541</c:v>
                </c:pt>
                <c:pt idx="10">
                  <c:v>-351.72462228067928</c:v>
                </c:pt>
                <c:pt idx="11">
                  <c:v>-350.96142668772688</c:v>
                </c:pt>
                <c:pt idx="12">
                  <c:v>-350.31464678803991</c:v>
                </c:pt>
                <c:pt idx="13">
                  <c:v>-349.66786688835299</c:v>
                </c:pt>
                <c:pt idx="14">
                  <c:v>-349.09620518631897</c:v>
                </c:pt>
                <c:pt idx="15">
                  <c:v>-348.85506355395785</c:v>
                </c:pt>
                <c:pt idx="16">
                  <c:v>-348.61392192159678</c:v>
                </c:pt>
                <c:pt idx="17">
                  <c:v>-348.37278028923566</c:v>
                </c:pt>
                <c:pt idx="18">
                  <c:v>-347.9368267659018</c:v>
                </c:pt>
                <c:pt idx="19">
                  <c:v>-347.29107582152039</c:v>
                </c:pt>
                <c:pt idx="20">
                  <c:v>-346.64532487713899</c:v>
                </c:pt>
                <c:pt idx="21">
                  <c:v>-345.99957393275758</c:v>
                </c:pt>
                <c:pt idx="22">
                  <c:v>-345.67091917816788</c:v>
                </c:pt>
                <c:pt idx="23">
                  <c:v>-345.43286333494723</c:v>
                </c:pt>
                <c:pt idx="24">
                  <c:v>-345.19480749172652</c:v>
                </c:pt>
                <c:pt idx="25">
                  <c:v>-344.85143562729348</c:v>
                </c:pt>
                <c:pt idx="26">
                  <c:v>-343.19161349770576</c:v>
                </c:pt>
                <c:pt idx="27">
                  <c:v>-341.53179136811804</c:v>
                </c:pt>
                <c:pt idx="28">
                  <c:v>-339.87196923853037</c:v>
                </c:pt>
                <c:pt idx="29">
                  <c:v>-334.74322624021863</c:v>
                </c:pt>
                <c:pt idx="30">
                  <c:v>-323.71731776507613</c:v>
                </c:pt>
                <c:pt idx="31">
                  <c:v>-312.69140928993357</c:v>
                </c:pt>
                <c:pt idx="32">
                  <c:v>-301.66550081479107</c:v>
                </c:pt>
                <c:pt idx="33">
                  <c:v>-297.70530663098981</c:v>
                </c:pt>
                <c:pt idx="34">
                  <c:v>-297.27796959285917</c:v>
                </c:pt>
                <c:pt idx="35">
                  <c:v>-296.85063255472852</c:v>
                </c:pt>
                <c:pt idx="36">
                  <c:v>-296.42329551659788</c:v>
                </c:pt>
                <c:pt idx="37">
                  <c:v>-293.05203415341481</c:v>
                </c:pt>
                <c:pt idx="38">
                  <c:v>-289.56754493157581</c:v>
                </c:pt>
                <c:pt idx="39">
                  <c:v>-286.08305570973687</c:v>
                </c:pt>
                <c:pt idx="40">
                  <c:v>-281.32196918343465</c:v>
                </c:pt>
                <c:pt idx="41">
                  <c:v>-272.91346178723711</c:v>
                </c:pt>
                <c:pt idx="42">
                  <c:v>-264.50495439103969</c:v>
                </c:pt>
                <c:pt idx="43">
                  <c:v>-256.09644699484215</c:v>
                </c:pt>
                <c:pt idx="44">
                  <c:v>-252.27001347676514</c:v>
                </c:pt>
                <c:pt idx="45">
                  <c:v>-252.10923906118447</c:v>
                </c:pt>
                <c:pt idx="46">
                  <c:v>-251.94846464560379</c:v>
                </c:pt>
                <c:pt idx="47">
                  <c:v>-251.78769023002314</c:v>
                </c:pt>
                <c:pt idx="48">
                  <c:v>-245.8571038904258</c:v>
                </c:pt>
                <c:pt idx="49">
                  <c:v>-238.92307199882558</c:v>
                </c:pt>
                <c:pt idx="50">
                  <c:v>-231.98904010722535</c:v>
                </c:pt>
                <c:pt idx="51">
                  <c:v>-225.87830700420179</c:v>
                </c:pt>
                <c:pt idx="52">
                  <c:v>-224.501541935494</c:v>
                </c:pt>
                <c:pt idx="53">
                  <c:v>-223.12477686678625</c:v>
                </c:pt>
                <c:pt idx="54">
                  <c:v>-221.74801179807847</c:v>
                </c:pt>
                <c:pt idx="55">
                  <c:v>-217.70408186025466</c:v>
                </c:pt>
                <c:pt idx="56">
                  <c:v>-210.32619583603585</c:v>
                </c:pt>
                <c:pt idx="57">
                  <c:v>-202.94830981181713</c:v>
                </c:pt>
                <c:pt idx="58">
                  <c:v>-195.5704237875982</c:v>
                </c:pt>
                <c:pt idx="59">
                  <c:v>-190.12096701176844</c:v>
                </c:pt>
                <c:pt idx="60">
                  <c:v>-185.34646047287484</c:v>
                </c:pt>
                <c:pt idx="61">
                  <c:v>-180.57195393398123</c:v>
                </c:pt>
                <c:pt idx="62">
                  <c:v>-175.36529016006347</c:v>
                </c:pt>
                <c:pt idx="63">
                  <c:v>-158.92253827552065</c:v>
                </c:pt>
                <c:pt idx="64">
                  <c:v>-142.47978639097781</c:v>
                </c:pt>
                <c:pt idx="65">
                  <c:v>-126.03703450643496</c:v>
                </c:pt>
                <c:pt idx="66">
                  <c:v>-114.93551191436737</c:v>
                </c:pt>
                <c:pt idx="67">
                  <c:v>-114.51644790725024</c:v>
                </c:pt>
                <c:pt idx="68">
                  <c:v>-114.09738390013314</c:v>
                </c:pt>
                <c:pt idx="69">
                  <c:v>-113.67831989301602</c:v>
                </c:pt>
                <c:pt idx="70">
                  <c:v>-113.25509256630433</c:v>
                </c:pt>
                <c:pt idx="71">
                  <c:v>-112.82941622806644</c:v>
                </c:pt>
                <c:pt idx="72">
                  <c:v>-112.40373988982851</c:v>
                </c:pt>
                <c:pt idx="73">
                  <c:v>-111.97806355159062</c:v>
                </c:pt>
                <c:pt idx="74">
                  <c:v>-110.55684182143031</c:v>
                </c:pt>
                <c:pt idx="75">
                  <c:v>-109.05597645991622</c:v>
                </c:pt>
                <c:pt idx="76">
                  <c:v>-107.55511109840214</c:v>
                </c:pt>
                <c:pt idx="77">
                  <c:v>-105.99327026558845</c:v>
                </c:pt>
                <c:pt idx="78">
                  <c:v>-104.21801528322626</c:v>
                </c:pt>
                <c:pt idx="79">
                  <c:v>-102.44276030086407</c:v>
                </c:pt>
                <c:pt idx="80">
                  <c:v>-100.66750531850188</c:v>
                </c:pt>
                <c:pt idx="81">
                  <c:v>-99.292705843803418</c:v>
                </c:pt>
                <c:pt idx="82">
                  <c:v>-98.289757911935524</c:v>
                </c:pt>
                <c:pt idx="83">
                  <c:v>-97.28680998006763</c:v>
                </c:pt>
                <c:pt idx="84">
                  <c:v>-96.283862048199751</c:v>
                </c:pt>
                <c:pt idx="85">
                  <c:v>-92.015784229137466</c:v>
                </c:pt>
                <c:pt idx="86">
                  <c:v>-87.0056314357128</c:v>
                </c:pt>
                <c:pt idx="87">
                  <c:v>-81.995478642288063</c:v>
                </c:pt>
                <c:pt idx="88">
                  <c:v>-77.138882488342034</c:v>
                </c:pt>
                <c:pt idx="89">
                  <c:v>-73.51073945022496</c:v>
                </c:pt>
                <c:pt idx="90">
                  <c:v>-69.882596412107887</c:v>
                </c:pt>
                <c:pt idx="91">
                  <c:v>-66.254453373990827</c:v>
                </c:pt>
                <c:pt idx="92">
                  <c:v>-56.907032131066174</c:v>
                </c:pt>
                <c:pt idx="93">
                  <c:v>-39.240660772058526</c:v>
                </c:pt>
                <c:pt idx="94">
                  <c:v>-21.574289413050643</c:v>
                </c:pt>
                <c:pt idx="95">
                  <c:v>-3.90791805404276</c:v>
                </c:pt>
                <c:pt idx="96">
                  <c:v>4.7450554671267611</c:v>
                </c:pt>
                <c:pt idx="97">
                  <c:v>9.6029141092063721</c:v>
                </c:pt>
                <c:pt idx="98">
                  <c:v>14.460772751285917</c:v>
                </c:pt>
                <c:pt idx="99">
                  <c:v>19.318631393365465</c:v>
                </c:pt>
              </c:numCache>
            </c:numRef>
          </c:xVal>
          <c:yVal>
            <c:numRef>
              <c:f>Resultados!$A$42:$A$141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05216"/>
        <c:axId val="212105776"/>
      </c:scatterChart>
      <c:valAx>
        <c:axId val="212105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Situación Hídrica </a:t>
                </a:r>
              </a:p>
            </c:rich>
          </c:tx>
          <c:layout>
            <c:manualLayout>
              <c:xMode val="edge"/>
              <c:yMode val="edge"/>
              <c:x val="0.43846949327817997"/>
              <c:y val="0.95093062605752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12105776"/>
        <c:crosses val="autoZero"/>
        <c:crossBetween val="midCat"/>
      </c:valAx>
      <c:valAx>
        <c:axId val="2121057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200">
                    <a:solidFill>
                      <a:schemeClr val="bg1"/>
                    </a:solidFill>
                  </a:rPr>
                  <a:t>Probabilidad</a:t>
                </a:r>
              </a:p>
            </c:rich>
          </c:tx>
          <c:layout>
            <c:manualLayout>
              <c:xMode val="edge"/>
              <c:yMode val="edge"/>
              <c:x val="1.8614270941054809E-2"/>
              <c:y val="0.38917089678511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12105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98965469688611E-2"/>
          <c:y val="4.6668869190856194E-2"/>
          <c:w val="9.4934914878584589E-2"/>
          <c:h val="4.8033785092827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A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zoomScale="76" workbookViewId="0" zoomToFit="1"/>
  </sheetViews>
  <pageMargins left="0.75" right="0.75" top="1" bottom="1" header="0" footer="0"/>
  <pageSetup paperSize="9"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69" workbookViewId="0" zoomToFit="1"/>
  </sheetViews>
  <pageMargins left="0.75" right="0.75" top="1" bottom="1" header="0" footer="0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69" workbookViewId="0" zoomToFit="1"/>
  </sheetViews>
  <pageMargins left="0.75" right="0.75" top="1" bottom="1" header="0" footer="0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microsoft.com/office/2007/relationships/hdphoto" Target="../media/hdphoto2.wdp"/><Relationship Id="rId5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456089</xdr:colOff>
      <xdr:row>4</xdr:row>
      <xdr:rowOff>152399</xdr:rowOff>
    </xdr:from>
    <xdr:to>
      <xdr:col>17</xdr:col>
      <xdr:colOff>544075</xdr:colOff>
      <xdr:row>5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05289" y="1343024"/>
          <a:ext cx="878561" cy="9620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219074</xdr:colOff>
      <xdr:row>4</xdr:row>
      <xdr:rowOff>133348</xdr:rowOff>
    </xdr:from>
    <xdr:to>
      <xdr:col>1</xdr:col>
      <xdr:colOff>314099</xdr:colOff>
      <xdr:row>5</xdr:row>
      <xdr:rowOff>57149</xdr:rowOff>
    </xdr:to>
    <xdr:pic>
      <xdr:nvPicPr>
        <xdr:cNvPr id="3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323973"/>
          <a:ext cx="885600" cy="9715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/>
      </xdr:spPr>
    </xdr:pic>
    <xdr:clientData/>
  </xdr:twoCellAnchor>
  <xdr:twoCellAnchor editAs="oneCell">
    <xdr:from>
      <xdr:col>0</xdr:col>
      <xdr:colOff>195500</xdr:colOff>
      <xdr:row>0</xdr:row>
      <xdr:rowOff>99885</xdr:rowOff>
    </xdr:from>
    <xdr:to>
      <xdr:col>1</xdr:col>
      <xdr:colOff>290525</xdr:colOff>
      <xdr:row>4</xdr:row>
      <xdr:rowOff>793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00" y="99885"/>
          <a:ext cx="885600" cy="10915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457201</xdr:colOff>
      <xdr:row>0</xdr:row>
      <xdr:rowOff>79940</xdr:rowOff>
    </xdr:from>
    <xdr:to>
      <xdr:col>17</xdr:col>
      <xdr:colOff>552450</xdr:colOff>
      <xdr:row>4</xdr:row>
      <xdr:rowOff>66674</xdr:rowOff>
    </xdr:to>
    <xdr:pic>
      <xdr:nvPicPr>
        <xdr:cNvPr id="5" name="2 Imagen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3816"/>
        <a:stretch/>
      </xdr:blipFill>
      <xdr:spPr>
        <a:xfrm>
          <a:off x="13106401" y="79940"/>
          <a:ext cx="885824" cy="11773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</xdr:col>
      <xdr:colOff>209550</xdr:colOff>
      <xdr:row>3</xdr:row>
      <xdr:rowOff>104775</xdr:rowOff>
    </xdr:from>
    <xdr:to>
      <xdr:col>15</xdr:col>
      <xdr:colOff>571500</xdr:colOff>
      <xdr:row>5</xdr:row>
      <xdr:rowOff>95250</xdr:rowOff>
    </xdr:to>
    <xdr:sp macro="" textlink="">
      <xdr:nvSpPr>
        <xdr:cNvPr id="6" name="Cuadro de texto 1"/>
        <xdr:cNvSpPr txBox="1"/>
      </xdr:nvSpPr>
      <xdr:spPr>
        <a:xfrm>
          <a:off x="1790700" y="1123950"/>
          <a:ext cx="10639425" cy="1209675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AR" sz="7200" b="1">
              <a:ln w="6731" cap="flat" cmpd="sng" algn="ctr">
                <a:solidFill>
                  <a:srgbClr val="FFFFFF"/>
                </a:solidFill>
                <a:prstDash val="solid"/>
                <a:round/>
              </a:ln>
              <a:solidFill>
                <a:srgbClr val="262626"/>
              </a:solidFill>
              <a:effectLst>
                <a:glow rad="139700">
                  <a:schemeClr val="accent6">
                    <a:satMod val="175000"/>
                    <a:alpha val="40000"/>
                  </a:schemeClr>
                </a:glow>
                <a:outerShdw dist="38100" dir="2700000" algn="bl">
                  <a:schemeClr val="accent5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B.H.S. V.2.0</a:t>
          </a:r>
          <a:endParaRPr lang="es-AR" sz="2800">
            <a:effectLst>
              <a:glow rad="139700">
                <a:schemeClr val="accent6">
                  <a:satMod val="175000"/>
                  <a:alpha val="40000"/>
                </a:schemeClr>
              </a:glow>
              <a:outerShdw dist="38100" dir="2700000" algn="bl">
                <a:schemeClr val="accent5"/>
              </a:outerShdw>
            </a:effectLst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16933</xdr:colOff>
      <xdr:row>0</xdr:row>
      <xdr:rowOff>26479</xdr:rowOff>
    </xdr:from>
    <xdr:ext cx="6650567" cy="396000"/>
    <xdr:sp macro="" textlink="">
      <xdr:nvSpPr>
        <xdr:cNvPr id="6" name="Rectángulo 5"/>
        <xdr:cNvSpPr/>
      </xdr:nvSpPr>
      <xdr:spPr>
        <a:xfrm>
          <a:off x="16933" y="26479"/>
          <a:ext cx="6650567" cy="396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none" lIns="91440" tIns="45720" rIns="91440" bIns="45720">
          <a:noAutofit/>
        </a:bodyPr>
        <a:lstStyle/>
        <a:p>
          <a:pPr algn="ctr"/>
          <a:r>
            <a:rPr lang="es-ES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</a:effectLst>
            </a:rPr>
            <a:t>BALANCE HIDROLÓGICO SERIADO</a:t>
          </a:r>
        </a:p>
      </xdr:txBody>
    </xdr:sp>
    <xdr:clientData/>
  </xdr:oneCellAnchor>
  <xdr:twoCellAnchor>
    <xdr:from>
      <xdr:col>0</xdr:col>
      <xdr:colOff>1</xdr:colOff>
      <xdr:row>1</xdr:row>
      <xdr:rowOff>146532</xdr:rowOff>
    </xdr:from>
    <xdr:to>
      <xdr:col>15</xdr:col>
      <xdr:colOff>182880</xdr:colOff>
      <xdr:row>2</xdr:row>
      <xdr:rowOff>0</xdr:rowOff>
    </xdr:to>
    <xdr:sp macro="" textlink="">
      <xdr:nvSpPr>
        <xdr:cNvPr id="7" name="Cuadro de texto 1"/>
        <xdr:cNvSpPr txBox="1"/>
      </xdr:nvSpPr>
      <xdr:spPr>
        <a:xfrm>
          <a:off x="1" y="420852"/>
          <a:ext cx="6652259" cy="249708"/>
        </a:xfrm>
        <a:prstGeom prst="rect">
          <a:avLst/>
        </a:prstGeom>
        <a:noFill/>
        <a:ln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AR" sz="1800" b="1">
              <a:ln w="6731" cap="flat" cmpd="sng" algn="ctr">
                <a:solidFill>
                  <a:srgbClr val="FFFFFF"/>
                </a:solidFill>
                <a:prstDash val="solid"/>
                <a:round/>
              </a:ln>
              <a:solidFill>
                <a:srgbClr val="262626"/>
              </a:solidFill>
              <a:effectLst>
                <a:outerShdw dist="38100" dir="2700000" algn="bl">
                  <a:schemeClr val="accent5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FCA UNJu - FAUBA</a:t>
          </a:r>
          <a:endParaRPr lang="es-AR" sz="7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14</xdr:col>
      <xdr:colOff>466381</xdr:colOff>
      <xdr:row>1</xdr:row>
      <xdr:rowOff>160020</xdr:rowOff>
    </xdr:from>
    <xdr:to>
      <xdr:col>15</xdr:col>
      <xdr:colOff>180801</xdr:colOff>
      <xdr:row>2</xdr:row>
      <xdr:rowOff>198120</xdr:rowOff>
    </xdr:to>
    <xdr:pic>
      <xdr:nvPicPr>
        <xdr:cNvPr id="8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8061" y="434340"/>
          <a:ext cx="362120" cy="4343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/>
      </xdr:spPr>
    </xdr:pic>
    <xdr:clientData/>
  </xdr:twoCellAnchor>
  <xdr:twoCellAnchor editAs="oneCell">
    <xdr:from>
      <xdr:col>0</xdr:col>
      <xdr:colOff>7199</xdr:colOff>
      <xdr:row>1</xdr:row>
      <xdr:rowOff>151324</xdr:rowOff>
    </xdr:from>
    <xdr:to>
      <xdr:col>0</xdr:col>
      <xdr:colOff>373380</xdr:colOff>
      <xdr:row>2</xdr:row>
      <xdr:rowOff>188939</xdr:rowOff>
    </xdr:to>
    <xdr:pic>
      <xdr:nvPicPr>
        <xdr:cNvPr id="9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" y="425644"/>
          <a:ext cx="366181" cy="4338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16933</xdr:colOff>
      <xdr:row>0</xdr:row>
      <xdr:rowOff>26479</xdr:rowOff>
    </xdr:from>
    <xdr:ext cx="5880947" cy="396000"/>
    <xdr:sp macro="" textlink="">
      <xdr:nvSpPr>
        <xdr:cNvPr id="2" name="Rectángulo 1"/>
        <xdr:cNvSpPr/>
      </xdr:nvSpPr>
      <xdr:spPr>
        <a:xfrm>
          <a:off x="16933" y="26479"/>
          <a:ext cx="5880947" cy="396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none" lIns="91440" tIns="45720" rIns="91440" bIns="45720">
          <a:noAutofit/>
        </a:bodyPr>
        <a:lstStyle/>
        <a:p>
          <a:pPr algn="ctr"/>
          <a:r>
            <a:rPr lang="es-ES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</a:effectLst>
            </a:rPr>
            <a:t>BALANCE HIDROLÓGICO SERIADO</a:t>
          </a:r>
        </a:p>
      </xdr:txBody>
    </xdr:sp>
    <xdr:clientData/>
  </xdr:oneCellAnchor>
  <xdr:twoCellAnchor>
    <xdr:from>
      <xdr:col>0</xdr:col>
      <xdr:colOff>30481</xdr:colOff>
      <xdr:row>0</xdr:row>
      <xdr:rowOff>381000</xdr:rowOff>
    </xdr:from>
    <xdr:to>
      <xdr:col>15</xdr:col>
      <xdr:colOff>7620</xdr:colOff>
      <xdr:row>2</xdr:row>
      <xdr:rowOff>15240</xdr:rowOff>
    </xdr:to>
    <xdr:sp macro="" textlink="">
      <xdr:nvSpPr>
        <xdr:cNvPr id="3" name="Cuadro de texto 1"/>
        <xdr:cNvSpPr txBox="1"/>
      </xdr:nvSpPr>
      <xdr:spPr>
        <a:xfrm>
          <a:off x="30481" y="381000"/>
          <a:ext cx="5867399" cy="259080"/>
        </a:xfrm>
        <a:prstGeom prst="rect">
          <a:avLst/>
        </a:prstGeom>
        <a:noFill/>
        <a:ln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AR" sz="1800" b="1">
              <a:ln w="6731" cap="flat" cmpd="sng" algn="ctr">
                <a:solidFill>
                  <a:srgbClr val="FFFFFF"/>
                </a:solidFill>
                <a:prstDash val="solid"/>
                <a:round/>
              </a:ln>
              <a:solidFill>
                <a:srgbClr val="262626"/>
              </a:solidFill>
              <a:effectLst>
                <a:outerShdw dist="38100" dir="2700000" algn="bl">
                  <a:schemeClr val="accent5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FCA UNJu - FAUBA</a:t>
          </a:r>
          <a:endParaRPr lang="es-AR" sz="7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226501</xdr:colOff>
      <xdr:row>1</xdr:row>
      <xdr:rowOff>7620</xdr:rowOff>
    </xdr:from>
    <xdr:to>
      <xdr:col>14</xdr:col>
      <xdr:colOff>180801</xdr:colOff>
      <xdr:row>3</xdr:row>
      <xdr:rowOff>0</xdr:rowOff>
    </xdr:to>
    <xdr:pic>
      <xdr:nvPicPr>
        <xdr:cNvPr id="4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681" y="434340"/>
          <a:ext cx="411500" cy="571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/>
      </xdr:spPr>
    </xdr:pic>
    <xdr:clientData/>
  </xdr:twoCellAnchor>
  <xdr:twoCellAnchor editAs="oneCell">
    <xdr:from>
      <xdr:col>0</xdr:col>
      <xdr:colOff>0</xdr:colOff>
      <xdr:row>1</xdr:row>
      <xdr:rowOff>6544</xdr:rowOff>
    </xdr:from>
    <xdr:to>
      <xdr:col>0</xdr:col>
      <xdr:colOff>419100</xdr:colOff>
      <xdr:row>3</xdr:row>
      <xdr:rowOff>2469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264"/>
          <a:ext cx="419100" cy="5750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11678" cy="5614737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82935" cy="6308587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82935" cy="6308587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Papel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showGridLines="0" tabSelected="1" topLeftCell="A4" zoomScale="80" zoomScaleNormal="80" workbookViewId="0">
      <selection activeCell="K11" sqref="K11"/>
    </sheetView>
  </sheetViews>
  <sheetFormatPr baseColWidth="10" defaultRowHeight="12.75" x14ac:dyDescent="0.2"/>
  <sheetData>
    <row r="1" spans="1:19" ht="28.5" x14ac:dyDescent="0.2">
      <c r="A1" s="36"/>
      <c r="B1" s="37"/>
      <c r="C1" s="156" t="s">
        <v>30</v>
      </c>
      <c r="D1" s="156" t="s">
        <v>31</v>
      </c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38"/>
      <c r="R1" s="39"/>
    </row>
    <row r="2" spans="1:19" ht="28.5" x14ac:dyDescent="0.45">
      <c r="A2" s="40"/>
      <c r="B2" s="41"/>
      <c r="C2" s="157" t="s">
        <v>32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42"/>
      <c r="R2" s="43"/>
    </row>
    <row r="3" spans="1:19" ht="23.25" x14ac:dyDescent="0.35">
      <c r="A3" s="40"/>
      <c r="B3" s="41"/>
      <c r="C3" s="158" t="s">
        <v>33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42"/>
      <c r="R3" s="43"/>
    </row>
    <row r="4" spans="1:19" x14ac:dyDescent="0.2">
      <c r="A4" s="40"/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3"/>
    </row>
    <row r="5" spans="1:19" ht="81.75" x14ac:dyDescent="0.2">
      <c r="A5" s="44"/>
      <c r="B5" s="45"/>
      <c r="C5" s="159" t="s">
        <v>34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46"/>
      <c r="R5" s="47"/>
      <c r="S5" s="48"/>
    </row>
    <row r="6" spans="1:19" ht="18.600000000000001" customHeight="1" x14ac:dyDescent="0.9">
      <c r="A6" s="40"/>
      <c r="B6" s="41"/>
      <c r="C6" s="49"/>
      <c r="D6" s="49"/>
      <c r="E6" s="49"/>
      <c r="F6" s="49"/>
      <c r="G6" s="49"/>
      <c r="H6" s="49"/>
      <c r="I6" s="49"/>
      <c r="J6" s="49"/>
      <c r="K6" s="41"/>
      <c r="L6" s="41"/>
      <c r="M6" s="42"/>
      <c r="N6" s="42"/>
      <c r="O6" s="42"/>
      <c r="P6" s="42"/>
      <c r="Q6" s="42"/>
      <c r="R6" s="43"/>
    </row>
    <row r="7" spans="1:19" ht="23.25" x14ac:dyDescent="0.2">
      <c r="A7" s="40"/>
      <c r="B7" s="41"/>
      <c r="C7" s="160" t="s">
        <v>47</v>
      </c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42"/>
      <c r="Q7" s="42"/>
      <c r="R7" s="43"/>
    </row>
    <row r="8" spans="1:19" ht="13.5" thickBot="1" x14ac:dyDescent="0.25">
      <c r="A8" s="50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2"/>
      <c r="N8" s="52"/>
      <c r="O8" s="52"/>
      <c r="P8" s="52"/>
      <c r="Q8" s="52"/>
      <c r="R8" s="53"/>
    </row>
    <row r="9" spans="1:19" x14ac:dyDescent="0.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2"/>
      <c r="N9" s="42"/>
      <c r="O9" s="42"/>
      <c r="P9" s="42"/>
      <c r="Q9" s="42"/>
      <c r="R9" s="42"/>
    </row>
    <row r="10" spans="1:19" ht="18" x14ac:dyDescent="0.25">
      <c r="A10" s="69" t="s">
        <v>39</v>
      </c>
      <c r="B10" s="69"/>
      <c r="C10" s="70"/>
      <c r="D10" s="70"/>
      <c r="E10" s="54"/>
      <c r="F10" s="55"/>
      <c r="G10" s="55"/>
      <c r="H10" s="55"/>
      <c r="I10" s="55"/>
      <c r="J10" s="55"/>
      <c r="K10" s="55"/>
      <c r="L10" s="55"/>
      <c r="M10" s="56"/>
      <c r="N10" s="56"/>
      <c r="O10" s="56"/>
    </row>
    <row r="11" spans="1:19" ht="18" x14ac:dyDescent="0.25">
      <c r="A11" s="69"/>
      <c r="B11" s="69"/>
      <c r="C11" s="70"/>
      <c r="D11" s="70"/>
      <c r="E11" s="54"/>
      <c r="F11" s="55"/>
      <c r="G11" s="55"/>
      <c r="H11" s="55"/>
      <c r="I11" s="55"/>
      <c r="J11" s="55"/>
      <c r="K11" s="55"/>
      <c r="L11" s="55"/>
      <c r="M11" s="56"/>
      <c r="N11" s="56"/>
      <c r="O11" s="56"/>
    </row>
    <row r="12" spans="1:19" ht="18" x14ac:dyDescent="0.25">
      <c r="A12" s="70" t="s">
        <v>41</v>
      </c>
      <c r="B12" s="71"/>
      <c r="C12" s="71"/>
      <c r="D12" s="71"/>
      <c r="E12" s="55"/>
      <c r="F12" s="55"/>
      <c r="G12" s="55"/>
      <c r="H12" s="55"/>
      <c r="I12" s="55"/>
      <c r="J12" s="55"/>
      <c r="K12" s="55"/>
      <c r="L12" s="55"/>
      <c r="M12" s="56"/>
      <c r="N12" s="56"/>
      <c r="O12" s="56"/>
    </row>
    <row r="13" spans="1:19" ht="18" x14ac:dyDescent="0.25">
      <c r="A13" s="70" t="s">
        <v>42</v>
      </c>
      <c r="B13" s="71"/>
      <c r="C13" s="71"/>
      <c r="D13" s="71"/>
      <c r="E13" s="55"/>
      <c r="F13" s="55"/>
      <c r="G13" s="55"/>
      <c r="H13" s="55"/>
      <c r="I13" s="55"/>
      <c r="J13" s="55"/>
      <c r="K13" s="55"/>
      <c r="L13" s="55"/>
      <c r="M13" s="56"/>
      <c r="N13" s="56"/>
      <c r="O13" s="56"/>
    </row>
    <row r="14" spans="1:19" ht="18" x14ac:dyDescent="0.25">
      <c r="A14" s="70" t="s">
        <v>43</v>
      </c>
      <c r="B14" s="71"/>
      <c r="C14" s="71"/>
      <c r="D14" s="71"/>
      <c r="E14" s="55"/>
      <c r="F14" s="55"/>
      <c r="G14" s="55"/>
      <c r="H14" s="55"/>
      <c r="I14" s="55"/>
      <c r="J14" s="55"/>
      <c r="K14" s="55"/>
      <c r="L14" s="55"/>
      <c r="M14" s="56"/>
      <c r="N14" s="56"/>
      <c r="O14" s="56"/>
    </row>
    <row r="15" spans="1:19" ht="18" x14ac:dyDescent="0.25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6"/>
      <c r="N15" s="56"/>
      <c r="O15" s="56"/>
    </row>
    <row r="16" spans="1:19" ht="18" x14ac:dyDescent="0.25">
      <c r="A16" s="72" t="s">
        <v>44</v>
      </c>
      <c r="B16" s="72"/>
      <c r="C16" s="72"/>
      <c r="D16" s="72"/>
      <c r="E16" s="72"/>
      <c r="F16" s="72"/>
      <c r="G16" s="72"/>
      <c r="I16" s="55" t="s">
        <v>35</v>
      </c>
      <c r="J16" s="55"/>
      <c r="K16" s="55"/>
      <c r="L16" s="55"/>
      <c r="M16" s="56"/>
      <c r="N16" s="56"/>
      <c r="O16" s="56"/>
    </row>
    <row r="17" spans="1:15" ht="18.75" x14ac:dyDescent="0.3">
      <c r="A17" s="55"/>
      <c r="B17" s="57" t="s">
        <v>45</v>
      </c>
      <c r="C17" s="58"/>
      <c r="D17" s="58"/>
      <c r="E17" s="58"/>
      <c r="F17" s="58"/>
      <c r="H17" s="55"/>
      <c r="I17" s="55"/>
      <c r="J17" s="59" t="s">
        <v>36</v>
      </c>
      <c r="K17" s="60"/>
      <c r="L17" s="61"/>
      <c r="M17" s="56"/>
      <c r="N17" s="56"/>
      <c r="O17" s="56"/>
    </row>
    <row r="18" spans="1:15" ht="18.75" x14ac:dyDescent="0.3">
      <c r="A18" s="55"/>
      <c r="B18" s="57" t="s">
        <v>46</v>
      </c>
      <c r="C18" s="58"/>
      <c r="D18" s="58"/>
      <c r="E18" s="58"/>
      <c r="F18" s="58"/>
      <c r="H18" s="55"/>
      <c r="I18" s="55"/>
      <c r="J18" s="62" t="s">
        <v>37</v>
      </c>
      <c r="K18" s="63"/>
      <c r="L18" s="64"/>
      <c r="M18" s="56"/>
      <c r="N18" s="56"/>
      <c r="O18" s="56"/>
    </row>
    <row r="19" spans="1:15" ht="18.75" x14ac:dyDescent="0.3">
      <c r="A19" s="55"/>
      <c r="B19" s="57"/>
      <c r="C19" s="58"/>
      <c r="D19" s="58"/>
      <c r="E19" s="58"/>
      <c r="F19" s="58"/>
      <c r="H19" s="55"/>
      <c r="I19" s="55"/>
      <c r="J19" s="65" t="s">
        <v>38</v>
      </c>
      <c r="K19" s="66"/>
      <c r="L19" s="67"/>
      <c r="M19" s="56"/>
      <c r="N19" s="56"/>
      <c r="O19" s="56"/>
    </row>
    <row r="20" spans="1:15" ht="18" x14ac:dyDescent="0.25">
      <c r="A20" s="56"/>
      <c r="B20" s="56"/>
      <c r="C20" s="56"/>
      <c r="D20" s="56"/>
      <c r="E20" s="56"/>
      <c r="F20" s="55"/>
      <c r="G20" s="55"/>
      <c r="H20" s="55"/>
      <c r="I20" s="55"/>
      <c r="J20" s="55"/>
      <c r="K20" s="55"/>
      <c r="L20" s="55"/>
      <c r="M20" s="56"/>
      <c r="N20" s="56"/>
      <c r="O20" s="56"/>
    </row>
    <row r="21" spans="1:15" x14ac:dyDescent="0.2">
      <c r="F21" s="68"/>
      <c r="G21" s="68"/>
      <c r="H21" s="68"/>
      <c r="I21" s="68"/>
      <c r="J21" s="68"/>
      <c r="K21" s="68"/>
      <c r="L21" s="68"/>
    </row>
    <row r="22" spans="1:15" x14ac:dyDescent="0.2">
      <c r="F22" s="68"/>
      <c r="G22" s="68"/>
      <c r="H22" s="68"/>
      <c r="I22" s="68"/>
      <c r="J22" s="68"/>
      <c r="K22" s="68"/>
      <c r="L22" s="68"/>
    </row>
    <row r="23" spans="1:15" x14ac:dyDescent="0.2">
      <c r="F23" s="68"/>
      <c r="G23" s="68"/>
      <c r="H23" s="68"/>
      <c r="I23" s="68"/>
      <c r="J23" s="68"/>
      <c r="K23" s="68"/>
      <c r="L23" s="68"/>
    </row>
    <row r="24" spans="1:15" x14ac:dyDescent="0.2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</row>
    <row r="25" spans="1:15" x14ac:dyDescent="0.2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</row>
  </sheetData>
  <sheetProtection algorithmName="SHA-512" hashValue="x/mTbFXiaFYMWbn1JxA9ERjcKFcflWBJKxiX152oP5SoIucT3Yf/CWmy+Ai++bZ210/EVACHKC98Nj7HURLmpA==" saltValue="h/yjwnDzTfs74T3v3iKopg==" spinCount="100000" sheet="1" objects="1" scenarios="1"/>
  <mergeCells count="5">
    <mergeCell ref="C1:P1"/>
    <mergeCell ref="C2:P2"/>
    <mergeCell ref="C3:P3"/>
    <mergeCell ref="C5:P5"/>
    <mergeCell ref="C7:O7"/>
  </mergeCell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94"/>
  <sheetViews>
    <sheetView zoomScaleNormal="100" workbookViewId="0">
      <selection activeCell="N14" sqref="N14"/>
    </sheetView>
  </sheetViews>
  <sheetFormatPr baseColWidth="10" defaultColWidth="11.5703125" defaultRowHeight="12.75" zeroHeight="1" x14ac:dyDescent="0.2"/>
  <cols>
    <col min="1" max="1" width="6.28515625" style="92" customWidth="1"/>
    <col min="2" max="2" width="8.140625" style="92" customWidth="1"/>
    <col min="3" max="4" width="5.7109375" style="92" customWidth="1"/>
    <col min="5" max="5" width="6.28515625" style="92" customWidth="1"/>
    <col min="6" max="6" width="5.7109375" style="92" customWidth="1"/>
    <col min="7" max="7" width="5.85546875" style="92" customWidth="1"/>
    <col min="8" max="9" width="5.7109375" style="92" customWidth="1"/>
    <col min="10" max="10" width="6.42578125" style="92" customWidth="1"/>
    <col min="11" max="12" width="5.7109375" style="92" customWidth="1"/>
    <col min="13" max="13" width="6.42578125" style="92" customWidth="1"/>
    <col min="14" max="14" width="5.7109375" style="92" customWidth="1"/>
    <col min="15" max="15" width="9.42578125" style="155" customWidth="1"/>
    <col min="16" max="16" width="3" style="101" customWidth="1"/>
    <col min="17" max="17" width="11.5703125" style="91" customWidth="1"/>
    <col min="18" max="29" width="6.7109375" style="91" customWidth="1"/>
    <col min="30" max="111" width="11.5703125" style="91"/>
    <col min="112" max="16384" width="11.5703125" style="92"/>
  </cols>
  <sheetData>
    <row r="1" spans="1:29" ht="21.75" customHeight="1" x14ac:dyDescent="0.2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90"/>
    </row>
    <row r="2" spans="1:29" ht="31.15" customHeight="1" x14ac:dyDescent="0.25">
      <c r="A2" s="93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6"/>
    </row>
    <row r="3" spans="1:29" ht="16.5" thickBot="1" x14ac:dyDescent="0.3">
      <c r="A3" s="165" t="s">
        <v>40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8"/>
    </row>
    <row r="4" spans="1:29" ht="13.5" thickBot="1" x14ac:dyDescent="0.25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100"/>
    </row>
    <row r="5" spans="1:29" ht="16.5" thickBot="1" x14ac:dyDescent="0.25">
      <c r="A5" s="161" t="s">
        <v>25</v>
      </c>
      <c r="B5" s="161"/>
      <c r="C5" s="162" t="s">
        <v>29</v>
      </c>
      <c r="D5" s="163"/>
      <c r="E5" s="163"/>
      <c r="F5" s="163"/>
      <c r="G5" s="164"/>
      <c r="H5" s="101"/>
      <c r="I5" s="101"/>
      <c r="J5" s="101"/>
      <c r="K5" s="101"/>
      <c r="L5" s="102" t="s">
        <v>20</v>
      </c>
      <c r="M5" s="5">
        <v>200</v>
      </c>
      <c r="N5" s="101"/>
      <c r="O5" s="103"/>
    </row>
    <row r="6" spans="1:29" ht="16.5" thickBot="1" x14ac:dyDescent="0.25">
      <c r="A6" s="104"/>
      <c r="B6" s="104"/>
      <c r="C6" s="104"/>
      <c r="D6" s="104"/>
      <c r="E6" s="104"/>
      <c r="F6" s="104"/>
      <c r="G6" s="104"/>
      <c r="H6" s="105"/>
      <c r="I6" s="101"/>
      <c r="J6" s="101"/>
      <c r="K6" s="101"/>
      <c r="L6" s="106"/>
      <c r="M6" s="107"/>
      <c r="N6" s="101"/>
      <c r="O6" s="103"/>
    </row>
    <row r="7" spans="1:29" ht="13.5" thickBot="1" x14ac:dyDescent="0.25">
      <c r="A7" s="105"/>
      <c r="B7" s="108"/>
      <c r="C7" s="109" t="s">
        <v>0</v>
      </c>
      <c r="D7" s="109" t="s">
        <v>1</v>
      </c>
      <c r="E7" s="109" t="s">
        <v>2</v>
      </c>
      <c r="F7" s="109" t="s">
        <v>3</v>
      </c>
      <c r="G7" s="109" t="s">
        <v>4</v>
      </c>
      <c r="H7" s="109" t="s">
        <v>5</v>
      </c>
      <c r="I7" s="109" t="s">
        <v>6</v>
      </c>
      <c r="J7" s="109" t="s">
        <v>7</v>
      </c>
      <c r="K7" s="109" t="s">
        <v>8</v>
      </c>
      <c r="L7" s="109" t="s">
        <v>9</v>
      </c>
      <c r="M7" s="109" t="s">
        <v>10</v>
      </c>
      <c r="N7" s="109" t="s">
        <v>11</v>
      </c>
      <c r="O7" s="110" t="s">
        <v>12</v>
      </c>
    </row>
    <row r="8" spans="1:29" ht="18" customHeight="1" thickBot="1" x14ac:dyDescent="0.25">
      <c r="A8" s="111" t="s">
        <v>26</v>
      </c>
      <c r="B8" s="112" t="s">
        <v>14</v>
      </c>
      <c r="C8" s="73">
        <v>118.85492597153566</v>
      </c>
      <c r="D8" s="74">
        <v>94.667641300100257</v>
      </c>
      <c r="E8" s="74">
        <v>90.663870683553242</v>
      </c>
      <c r="F8" s="74">
        <v>62.184811077850192</v>
      </c>
      <c r="G8" s="74">
        <v>42.468956526222655</v>
      </c>
      <c r="H8" s="74">
        <v>28.228172740104629</v>
      </c>
      <c r="I8" s="74">
        <v>28.46134383799042</v>
      </c>
      <c r="J8" s="74">
        <v>43.305258726059932</v>
      </c>
      <c r="K8" s="74">
        <v>61.193788818213406</v>
      </c>
      <c r="L8" s="74">
        <v>94.8062930970558</v>
      </c>
      <c r="M8" s="74">
        <v>105.26038221009462</v>
      </c>
      <c r="N8" s="75">
        <v>122.00772363975096</v>
      </c>
      <c r="O8" s="113">
        <f>SUM(C8:N8)</f>
        <v>892.10316862853165</v>
      </c>
    </row>
    <row r="9" spans="1:29" ht="13.5" thickBot="1" x14ac:dyDescent="0.25">
      <c r="A9" s="6">
        <v>1974</v>
      </c>
      <c r="B9" s="114" t="s">
        <v>13</v>
      </c>
      <c r="C9" s="26">
        <v>35.299999999999997</v>
      </c>
      <c r="D9" s="27">
        <v>188.5</v>
      </c>
      <c r="E9" s="27">
        <v>87.5</v>
      </c>
      <c r="F9" s="27">
        <v>23.7</v>
      </c>
      <c r="G9" s="27">
        <v>8.1</v>
      </c>
      <c r="H9" s="27">
        <v>0.2</v>
      </c>
      <c r="I9" s="27">
        <v>2.4</v>
      </c>
      <c r="J9" s="27">
        <v>1.5</v>
      </c>
      <c r="K9" s="27">
        <v>35.299999999999997</v>
      </c>
      <c r="L9" s="27">
        <v>30.8</v>
      </c>
      <c r="M9" s="27">
        <v>31.1</v>
      </c>
      <c r="N9" s="27">
        <v>117.1</v>
      </c>
      <c r="O9" s="115">
        <f t="shared" ref="O9:O39" si="0">SUM(C9:N9)</f>
        <v>561.5</v>
      </c>
    </row>
    <row r="10" spans="1:29" ht="13.5" thickBot="1" x14ac:dyDescent="0.25">
      <c r="A10" s="6">
        <v>1975</v>
      </c>
      <c r="B10" s="114" t="s">
        <v>13</v>
      </c>
      <c r="C10" s="26">
        <v>244.2</v>
      </c>
      <c r="D10" s="27">
        <v>77.8</v>
      </c>
      <c r="E10" s="27">
        <v>180.8</v>
      </c>
      <c r="F10" s="27">
        <v>7.8</v>
      </c>
      <c r="G10" s="27">
        <v>27.4</v>
      </c>
      <c r="H10" s="27">
        <v>0.6</v>
      </c>
      <c r="I10" s="27">
        <v>3.1</v>
      </c>
      <c r="J10" s="27">
        <v>6.7</v>
      </c>
      <c r="K10" s="27">
        <v>41.8</v>
      </c>
      <c r="L10" s="27">
        <v>3.5</v>
      </c>
      <c r="M10" s="27">
        <v>12.4</v>
      </c>
      <c r="N10" s="27">
        <v>62</v>
      </c>
      <c r="O10" s="116">
        <f t="shared" si="0"/>
        <v>668.1</v>
      </c>
    </row>
    <row r="11" spans="1:29" ht="13.5" thickBot="1" x14ac:dyDescent="0.25">
      <c r="A11" s="6">
        <v>1976</v>
      </c>
      <c r="B11" s="114" t="s">
        <v>13</v>
      </c>
      <c r="C11" s="26">
        <v>127.4</v>
      </c>
      <c r="D11" s="27">
        <v>575.9</v>
      </c>
      <c r="E11" s="27">
        <v>117</v>
      </c>
      <c r="F11" s="27">
        <v>93.7</v>
      </c>
      <c r="G11" s="27">
        <v>11.9</v>
      </c>
      <c r="H11" s="27">
        <v>4.0999999999999996</v>
      </c>
      <c r="I11" s="27"/>
      <c r="J11" s="27">
        <v>12.8</v>
      </c>
      <c r="K11" s="27">
        <v>9</v>
      </c>
      <c r="L11" s="27">
        <v>24.3</v>
      </c>
      <c r="M11" s="27">
        <v>78</v>
      </c>
      <c r="N11" s="27">
        <v>169.7</v>
      </c>
      <c r="O11" s="116">
        <f t="shared" si="0"/>
        <v>1223.8</v>
      </c>
    </row>
    <row r="12" spans="1:29" ht="13.5" thickBot="1" x14ac:dyDescent="0.25">
      <c r="A12" s="6">
        <v>1977</v>
      </c>
      <c r="B12" s="114" t="s">
        <v>13</v>
      </c>
      <c r="C12" s="26">
        <v>164.8</v>
      </c>
      <c r="D12" s="27">
        <v>118</v>
      </c>
      <c r="E12" s="27">
        <v>196.7</v>
      </c>
      <c r="F12" s="27">
        <v>18.7</v>
      </c>
      <c r="G12" s="27">
        <v>6</v>
      </c>
      <c r="H12" s="27"/>
      <c r="I12" s="27"/>
      <c r="J12" s="27"/>
      <c r="K12" s="27">
        <v>14</v>
      </c>
      <c r="L12" s="27">
        <v>20.6</v>
      </c>
      <c r="M12" s="27">
        <v>71.400000000000006</v>
      </c>
      <c r="N12" s="27">
        <v>193.7</v>
      </c>
      <c r="O12" s="116">
        <f t="shared" si="0"/>
        <v>803.90000000000009</v>
      </c>
    </row>
    <row r="13" spans="1:29" ht="13.5" thickBot="1" x14ac:dyDescent="0.25">
      <c r="A13" s="6">
        <v>1978</v>
      </c>
      <c r="B13" s="114" t="s">
        <v>13</v>
      </c>
      <c r="C13" s="26">
        <v>204.7</v>
      </c>
      <c r="D13" s="27">
        <v>54.7</v>
      </c>
      <c r="E13" s="27">
        <v>180.8</v>
      </c>
      <c r="F13" s="27">
        <v>36.299999999999997</v>
      </c>
      <c r="G13" s="27">
        <v>0.9</v>
      </c>
      <c r="H13" s="27">
        <v>10.6</v>
      </c>
      <c r="I13" s="27">
        <v>0.2</v>
      </c>
      <c r="J13" s="27">
        <v>0.3</v>
      </c>
      <c r="K13" s="27">
        <v>6</v>
      </c>
      <c r="L13" s="27">
        <v>42.7</v>
      </c>
      <c r="M13" s="27">
        <v>97.8</v>
      </c>
      <c r="N13" s="27">
        <v>135.19999999999999</v>
      </c>
      <c r="O13" s="116">
        <f t="shared" si="0"/>
        <v>770.2</v>
      </c>
    </row>
    <row r="14" spans="1:29" ht="13.5" thickBot="1" x14ac:dyDescent="0.25">
      <c r="A14" s="6">
        <v>1979</v>
      </c>
      <c r="B14" s="114" t="s">
        <v>13</v>
      </c>
      <c r="C14" s="26">
        <v>172.5</v>
      </c>
      <c r="D14" s="27">
        <v>182.8</v>
      </c>
      <c r="E14" s="27">
        <v>199.3</v>
      </c>
      <c r="F14" s="27">
        <v>24.8</v>
      </c>
      <c r="G14" s="27">
        <v>6</v>
      </c>
      <c r="H14" s="27">
        <v>4.0999999999999996</v>
      </c>
      <c r="I14" s="27"/>
      <c r="J14" s="27">
        <v>3.1</v>
      </c>
      <c r="K14" s="27"/>
      <c r="L14" s="27">
        <v>4.7</v>
      </c>
      <c r="M14" s="27">
        <v>29.6</v>
      </c>
      <c r="N14" s="27">
        <v>169.7</v>
      </c>
      <c r="O14" s="116">
        <f t="shared" si="0"/>
        <v>796.60000000000014</v>
      </c>
    </row>
    <row r="15" spans="1:29" ht="13.5" thickBot="1" x14ac:dyDescent="0.25">
      <c r="A15" s="6">
        <v>1980</v>
      </c>
      <c r="B15" s="114" t="s">
        <v>13</v>
      </c>
      <c r="C15" s="26">
        <v>285.3</v>
      </c>
      <c r="D15" s="27">
        <v>237.8</v>
      </c>
      <c r="E15" s="27">
        <v>58.2</v>
      </c>
      <c r="F15" s="27">
        <v>88.6</v>
      </c>
      <c r="G15" s="27">
        <v>0.9</v>
      </c>
      <c r="H15" s="27"/>
      <c r="I15" s="27">
        <v>1.2</v>
      </c>
      <c r="J15" s="27">
        <v>7.4</v>
      </c>
      <c r="K15" s="27">
        <v>1.4</v>
      </c>
      <c r="L15" s="27">
        <v>83.3</v>
      </c>
      <c r="M15" s="27">
        <v>42</v>
      </c>
      <c r="N15" s="27">
        <v>69.3</v>
      </c>
      <c r="O15" s="116">
        <f t="shared" si="0"/>
        <v>875.4</v>
      </c>
    </row>
    <row r="16" spans="1:29" ht="13.5" thickBot="1" x14ac:dyDescent="0.25">
      <c r="A16" s="6">
        <v>1981</v>
      </c>
      <c r="B16" s="114" t="s">
        <v>13</v>
      </c>
      <c r="C16" s="26">
        <v>159</v>
      </c>
      <c r="D16" s="27">
        <v>229.2</v>
      </c>
      <c r="E16" s="27">
        <v>125.4</v>
      </c>
      <c r="F16" s="27">
        <v>91.5</v>
      </c>
      <c r="G16" s="27">
        <v>7</v>
      </c>
      <c r="H16" s="27"/>
      <c r="I16" s="27">
        <v>1.4</v>
      </c>
      <c r="J16" s="27">
        <v>1</v>
      </c>
      <c r="K16" s="27">
        <v>15.4</v>
      </c>
      <c r="L16" s="27">
        <v>15.7</v>
      </c>
      <c r="M16" s="27">
        <v>37.1</v>
      </c>
      <c r="N16" s="27">
        <v>87.7</v>
      </c>
      <c r="O16" s="116">
        <f t="shared" si="0"/>
        <v>770.40000000000009</v>
      </c>
    </row>
    <row r="17" spans="1:15" ht="13.5" thickBot="1" x14ac:dyDescent="0.25">
      <c r="A17" s="6">
        <v>1982</v>
      </c>
      <c r="B17" s="114" t="s">
        <v>13</v>
      </c>
      <c r="C17" s="26">
        <v>213.3</v>
      </c>
      <c r="D17" s="27">
        <v>42.7</v>
      </c>
      <c r="E17" s="27">
        <v>84.5</v>
      </c>
      <c r="F17" s="27">
        <v>32.700000000000003</v>
      </c>
      <c r="G17" s="27">
        <v>10.199999999999999</v>
      </c>
      <c r="H17" s="27">
        <v>8.6999999999999993</v>
      </c>
      <c r="I17" s="27">
        <v>5.5</v>
      </c>
      <c r="J17" s="27">
        <v>10.1</v>
      </c>
      <c r="K17" s="27">
        <v>0.8</v>
      </c>
      <c r="L17" s="27">
        <v>8.5</v>
      </c>
      <c r="M17" s="27">
        <v>35.6</v>
      </c>
      <c r="N17" s="27">
        <v>73.400000000000006</v>
      </c>
      <c r="O17" s="116">
        <f t="shared" si="0"/>
        <v>526</v>
      </c>
    </row>
    <row r="18" spans="1:15" ht="13.5" thickBot="1" x14ac:dyDescent="0.25">
      <c r="A18" s="6">
        <v>1983</v>
      </c>
      <c r="B18" s="114" t="s">
        <v>13</v>
      </c>
      <c r="C18" s="26">
        <v>127.7</v>
      </c>
      <c r="D18" s="27">
        <v>262.2</v>
      </c>
      <c r="E18" s="27">
        <v>247.2</v>
      </c>
      <c r="F18" s="27">
        <v>20</v>
      </c>
      <c r="G18" s="27">
        <v>6.7</v>
      </c>
      <c r="H18" s="27">
        <v>0.5</v>
      </c>
      <c r="I18" s="27">
        <v>5.2</v>
      </c>
      <c r="J18" s="27">
        <v>15.2</v>
      </c>
      <c r="K18" s="27">
        <v>8.3000000000000007</v>
      </c>
      <c r="L18" s="27">
        <v>36.6</v>
      </c>
      <c r="M18" s="27">
        <v>97.7</v>
      </c>
      <c r="N18" s="27">
        <v>98.1</v>
      </c>
      <c r="O18" s="116">
        <f t="shared" si="0"/>
        <v>925.40000000000009</v>
      </c>
    </row>
    <row r="19" spans="1:15" ht="13.5" thickBot="1" x14ac:dyDescent="0.25">
      <c r="A19" s="6">
        <v>1984</v>
      </c>
      <c r="B19" s="114" t="s">
        <v>13</v>
      </c>
      <c r="C19" s="26">
        <v>173.7</v>
      </c>
      <c r="D19" s="27">
        <v>223.2</v>
      </c>
      <c r="E19" s="27">
        <v>115.7</v>
      </c>
      <c r="F19" s="27">
        <v>40.6</v>
      </c>
      <c r="G19" s="27">
        <v>2.5</v>
      </c>
      <c r="H19" s="27">
        <v>0.5</v>
      </c>
      <c r="I19" s="27">
        <v>17</v>
      </c>
      <c r="J19" s="27">
        <v>5.6</v>
      </c>
      <c r="K19" s="27">
        <v>15.7</v>
      </c>
      <c r="L19" s="27">
        <v>12.1</v>
      </c>
      <c r="M19" s="27">
        <v>95.2</v>
      </c>
      <c r="N19" s="27">
        <v>70.900000000000006</v>
      </c>
      <c r="O19" s="116">
        <f t="shared" si="0"/>
        <v>772.70000000000016</v>
      </c>
    </row>
    <row r="20" spans="1:15" ht="13.5" thickBot="1" x14ac:dyDescent="0.25">
      <c r="A20" s="6">
        <v>1985</v>
      </c>
      <c r="B20" s="114" t="s">
        <v>13</v>
      </c>
      <c r="C20" s="26">
        <v>80.3</v>
      </c>
      <c r="D20" s="27">
        <v>106.4</v>
      </c>
      <c r="E20" s="27">
        <v>50.5</v>
      </c>
      <c r="F20" s="27">
        <v>22.8</v>
      </c>
      <c r="G20" s="27">
        <v>0.4</v>
      </c>
      <c r="H20" s="27">
        <v>4.0999999999999996</v>
      </c>
      <c r="I20" s="27">
        <v>2.1</v>
      </c>
      <c r="J20" s="27">
        <v>7.3</v>
      </c>
      <c r="K20" s="27">
        <v>2.2999999999999998</v>
      </c>
      <c r="L20" s="27">
        <v>50.1</v>
      </c>
      <c r="M20" s="27">
        <v>60.8</v>
      </c>
      <c r="N20" s="27">
        <v>250.5</v>
      </c>
      <c r="O20" s="116">
        <f t="shared" si="0"/>
        <v>637.60000000000014</v>
      </c>
    </row>
    <row r="21" spans="1:15" ht="13.5" thickBot="1" x14ac:dyDescent="0.25">
      <c r="A21" s="6">
        <v>1986</v>
      </c>
      <c r="B21" s="114" t="s">
        <v>13</v>
      </c>
      <c r="C21" s="26">
        <v>314.7</v>
      </c>
      <c r="D21" s="27">
        <v>22.4</v>
      </c>
      <c r="E21" s="27">
        <v>72.900000000000006</v>
      </c>
      <c r="F21" s="27">
        <v>52.8</v>
      </c>
      <c r="G21" s="27">
        <v>11</v>
      </c>
      <c r="H21" s="27"/>
      <c r="I21" s="27">
        <v>1</v>
      </c>
      <c r="J21" s="27"/>
      <c r="K21" s="27">
        <v>0.5</v>
      </c>
      <c r="L21" s="27">
        <v>4.3</v>
      </c>
      <c r="M21" s="27">
        <v>88.7</v>
      </c>
      <c r="N21" s="27">
        <v>100.6</v>
      </c>
      <c r="O21" s="116">
        <f t="shared" si="0"/>
        <v>668.90000000000009</v>
      </c>
    </row>
    <row r="22" spans="1:15" ht="13.5" thickBot="1" x14ac:dyDescent="0.25">
      <c r="A22" s="6">
        <v>1987</v>
      </c>
      <c r="B22" s="114" t="s">
        <v>13</v>
      </c>
      <c r="C22" s="26">
        <v>190.1</v>
      </c>
      <c r="D22" s="27">
        <v>142.5</v>
      </c>
      <c r="E22" s="27">
        <v>126.5</v>
      </c>
      <c r="F22" s="27">
        <v>7.7</v>
      </c>
      <c r="G22" s="27">
        <v>11.1</v>
      </c>
      <c r="H22" s="27"/>
      <c r="I22" s="27">
        <v>6.1</v>
      </c>
      <c r="J22" s="27">
        <v>0.5</v>
      </c>
      <c r="K22" s="27"/>
      <c r="L22" s="27">
        <v>4.4000000000000004</v>
      </c>
      <c r="M22" s="27">
        <v>27.5</v>
      </c>
      <c r="N22" s="27">
        <v>152.30000000000001</v>
      </c>
      <c r="O22" s="116">
        <f t="shared" si="0"/>
        <v>668.7</v>
      </c>
    </row>
    <row r="23" spans="1:15" ht="13.5" thickBot="1" x14ac:dyDescent="0.25">
      <c r="A23" s="6">
        <v>1988</v>
      </c>
      <c r="B23" s="114" t="s">
        <v>13</v>
      </c>
      <c r="C23" s="26">
        <v>84.9</v>
      </c>
      <c r="D23" s="27">
        <v>49.7</v>
      </c>
      <c r="E23" s="27">
        <v>119.4</v>
      </c>
      <c r="F23" s="27">
        <v>49.3</v>
      </c>
      <c r="G23" s="27"/>
      <c r="H23" s="27">
        <v>0.4</v>
      </c>
      <c r="I23" s="27">
        <v>4.5</v>
      </c>
      <c r="J23" s="27"/>
      <c r="K23" s="27">
        <v>3.3</v>
      </c>
      <c r="L23" s="27">
        <v>21.8</v>
      </c>
      <c r="M23" s="27">
        <v>48.7</v>
      </c>
      <c r="N23" s="27">
        <v>119.2</v>
      </c>
      <c r="O23" s="116">
        <f t="shared" si="0"/>
        <v>501.2</v>
      </c>
    </row>
    <row r="24" spans="1:15" ht="13.5" thickBot="1" x14ac:dyDescent="0.25">
      <c r="A24" s="6">
        <v>1989</v>
      </c>
      <c r="B24" s="114" t="s">
        <v>13</v>
      </c>
      <c r="C24" s="26">
        <v>153.4</v>
      </c>
      <c r="D24" s="27">
        <v>217.4</v>
      </c>
      <c r="E24" s="27">
        <v>121.3</v>
      </c>
      <c r="F24" s="27">
        <v>88.3</v>
      </c>
      <c r="G24" s="27">
        <v>6.6</v>
      </c>
      <c r="H24" s="27"/>
      <c r="I24" s="27"/>
      <c r="J24" s="27"/>
      <c r="K24" s="27">
        <v>0.5</v>
      </c>
      <c r="L24" s="27">
        <v>14.8</v>
      </c>
      <c r="M24" s="27">
        <v>11.4</v>
      </c>
      <c r="N24" s="27">
        <v>138.1</v>
      </c>
      <c r="O24" s="116">
        <f t="shared" si="0"/>
        <v>751.8</v>
      </c>
    </row>
    <row r="25" spans="1:15" ht="13.5" thickBot="1" x14ac:dyDescent="0.25">
      <c r="A25" s="6">
        <v>1990</v>
      </c>
      <c r="B25" s="114" t="s">
        <v>13</v>
      </c>
      <c r="C25" s="26">
        <v>219.4</v>
      </c>
      <c r="D25" s="27">
        <v>242.9</v>
      </c>
      <c r="E25" s="27">
        <v>122.3</v>
      </c>
      <c r="F25" s="27">
        <v>49.5</v>
      </c>
      <c r="G25" s="27">
        <v>6.1</v>
      </c>
      <c r="H25" s="27">
        <v>1.3</v>
      </c>
      <c r="I25" s="27"/>
      <c r="J25" s="27">
        <v>0.9</v>
      </c>
      <c r="K25" s="27"/>
      <c r="L25" s="27">
        <v>14.6</v>
      </c>
      <c r="M25" s="27">
        <v>118.9</v>
      </c>
      <c r="N25" s="27">
        <v>46.4</v>
      </c>
      <c r="O25" s="116">
        <f t="shared" si="0"/>
        <v>822.3</v>
      </c>
    </row>
    <row r="26" spans="1:15" ht="13.5" thickBot="1" x14ac:dyDescent="0.25">
      <c r="A26" s="6">
        <v>1991</v>
      </c>
      <c r="B26" s="114" t="s">
        <v>13</v>
      </c>
      <c r="C26" s="26">
        <v>89.4</v>
      </c>
      <c r="D26" s="27">
        <v>95</v>
      </c>
      <c r="E26" s="27">
        <v>20.2</v>
      </c>
      <c r="F26" s="27">
        <v>95.9</v>
      </c>
      <c r="G26" s="27">
        <v>4.2</v>
      </c>
      <c r="H26" s="27"/>
      <c r="I26" s="27">
        <v>0.9</v>
      </c>
      <c r="J26" s="27">
        <v>9.9</v>
      </c>
      <c r="K26" s="27">
        <v>14.7</v>
      </c>
      <c r="L26" s="27">
        <v>21.8</v>
      </c>
      <c r="M26" s="27">
        <v>67</v>
      </c>
      <c r="N26" s="27">
        <v>58.2</v>
      </c>
      <c r="O26" s="116">
        <f t="shared" si="0"/>
        <v>477.19999999999993</v>
      </c>
    </row>
    <row r="27" spans="1:15" ht="13.5" thickBot="1" x14ac:dyDescent="0.25">
      <c r="A27" s="6">
        <v>1992</v>
      </c>
      <c r="B27" s="114" t="s">
        <v>13</v>
      </c>
      <c r="C27" s="26">
        <v>158.1</v>
      </c>
      <c r="D27" s="27">
        <v>87.9</v>
      </c>
      <c r="E27" s="27">
        <v>91.7</v>
      </c>
      <c r="F27" s="27">
        <v>11.9</v>
      </c>
      <c r="G27" s="27"/>
      <c r="H27" s="27">
        <v>4</v>
      </c>
      <c r="I27" s="27"/>
      <c r="J27" s="27"/>
      <c r="K27" s="27"/>
      <c r="L27" s="27">
        <v>22.8</v>
      </c>
      <c r="M27" s="27">
        <v>32.799999999999997</v>
      </c>
      <c r="N27" s="27">
        <v>72.099999999999994</v>
      </c>
      <c r="O27" s="116">
        <f t="shared" si="0"/>
        <v>481.29999999999995</v>
      </c>
    </row>
    <row r="28" spans="1:15" ht="13.5" thickBot="1" x14ac:dyDescent="0.25">
      <c r="A28" s="6">
        <v>1993</v>
      </c>
      <c r="B28" s="114" t="s">
        <v>13</v>
      </c>
      <c r="C28" s="26">
        <v>82.3</v>
      </c>
      <c r="D28" s="27">
        <v>171.2</v>
      </c>
      <c r="E28" s="27">
        <v>20.5</v>
      </c>
      <c r="F28" s="27">
        <v>20.8</v>
      </c>
      <c r="G28" s="27">
        <v>14.9</v>
      </c>
      <c r="H28" s="27"/>
      <c r="I28" s="27"/>
      <c r="J28" s="27">
        <v>0.4</v>
      </c>
      <c r="K28" s="27">
        <v>19.899999999999999</v>
      </c>
      <c r="L28" s="27">
        <v>44.3</v>
      </c>
      <c r="M28" s="27">
        <v>92.3</v>
      </c>
      <c r="N28" s="27">
        <v>94</v>
      </c>
      <c r="O28" s="116">
        <f>SUM(C28:N28)</f>
        <v>560.59999999999991</v>
      </c>
    </row>
    <row r="29" spans="1:15" ht="13.5" thickBot="1" x14ac:dyDescent="0.25">
      <c r="A29" s="6">
        <v>1994</v>
      </c>
      <c r="B29" s="114" t="s">
        <v>13</v>
      </c>
      <c r="C29" s="26">
        <v>177.4</v>
      </c>
      <c r="D29" s="27">
        <v>108</v>
      </c>
      <c r="E29" s="27">
        <v>168.3</v>
      </c>
      <c r="F29" s="27"/>
      <c r="G29" s="27">
        <v>5.4</v>
      </c>
      <c r="H29" s="27"/>
      <c r="I29" s="27"/>
      <c r="J29" s="27">
        <v>0.9</v>
      </c>
      <c r="K29" s="27">
        <v>2.2999999999999998</v>
      </c>
      <c r="L29" s="27">
        <v>7.6</v>
      </c>
      <c r="M29" s="27">
        <v>43.3</v>
      </c>
      <c r="N29" s="27">
        <v>21.3</v>
      </c>
      <c r="O29" s="116">
        <f>SUM(C29:N29)</f>
        <v>534.49999999999989</v>
      </c>
    </row>
    <row r="30" spans="1:15" ht="13.5" thickBot="1" x14ac:dyDescent="0.25">
      <c r="A30" s="6">
        <v>1995</v>
      </c>
      <c r="B30" s="114" t="s">
        <v>13</v>
      </c>
      <c r="C30" s="26">
        <v>109.3</v>
      </c>
      <c r="D30" s="27">
        <v>105.3</v>
      </c>
      <c r="E30" s="27">
        <v>73.099999999999994</v>
      </c>
      <c r="F30" s="27">
        <v>61.2</v>
      </c>
      <c r="G30" s="27">
        <v>31.9</v>
      </c>
      <c r="H30" s="27">
        <v>9.4</v>
      </c>
      <c r="I30" s="27"/>
      <c r="J30" s="27"/>
      <c r="K30" s="27">
        <v>21.1</v>
      </c>
      <c r="L30" s="27">
        <v>34.299999999999997</v>
      </c>
      <c r="M30" s="27">
        <v>98</v>
      </c>
      <c r="N30" s="27">
        <v>147.4</v>
      </c>
      <c r="O30" s="116">
        <f>SUM(C30:N30)</f>
        <v>690.99999999999989</v>
      </c>
    </row>
    <row r="31" spans="1:15" ht="13.5" thickBot="1" x14ac:dyDescent="0.25">
      <c r="A31" s="6">
        <v>1996</v>
      </c>
      <c r="B31" s="114" t="s">
        <v>13</v>
      </c>
      <c r="C31" s="26">
        <v>153</v>
      </c>
      <c r="D31" s="27">
        <v>99</v>
      </c>
      <c r="E31" s="27">
        <v>122</v>
      </c>
      <c r="F31" s="27">
        <v>9</v>
      </c>
      <c r="G31" s="27">
        <v>8</v>
      </c>
      <c r="H31" s="27">
        <v>1</v>
      </c>
      <c r="I31" s="27"/>
      <c r="J31" s="27">
        <v>4</v>
      </c>
      <c r="K31" s="27">
        <v>4</v>
      </c>
      <c r="L31" s="27">
        <v>3</v>
      </c>
      <c r="M31" s="27">
        <v>23</v>
      </c>
      <c r="N31" s="27">
        <v>100</v>
      </c>
      <c r="O31" s="116">
        <f>SUM(C31:N31)</f>
        <v>526</v>
      </c>
    </row>
    <row r="32" spans="1:15" ht="13.5" thickBot="1" x14ac:dyDescent="0.25">
      <c r="A32" s="6">
        <v>1997</v>
      </c>
      <c r="B32" s="114" t="s">
        <v>13</v>
      </c>
      <c r="C32" s="26">
        <v>201</v>
      </c>
      <c r="D32" s="27">
        <v>38</v>
      </c>
      <c r="E32" s="27">
        <v>84</v>
      </c>
      <c r="F32" s="27">
        <v>32</v>
      </c>
      <c r="G32" s="27">
        <v>3</v>
      </c>
      <c r="H32" s="27">
        <v>4</v>
      </c>
      <c r="I32" s="27">
        <v>2</v>
      </c>
      <c r="J32" s="27">
        <v>3</v>
      </c>
      <c r="K32" s="27"/>
      <c r="L32" s="27">
        <v>102</v>
      </c>
      <c r="M32" s="27">
        <v>61</v>
      </c>
      <c r="N32" s="27">
        <v>87</v>
      </c>
      <c r="O32" s="116">
        <f t="shared" ref="O32:O38" si="1">SUM(C32:N32)</f>
        <v>617</v>
      </c>
    </row>
    <row r="33" spans="1:15" ht="13.5" thickBot="1" x14ac:dyDescent="0.25">
      <c r="A33" s="6">
        <v>1998</v>
      </c>
      <c r="B33" s="114" t="s">
        <v>13</v>
      </c>
      <c r="C33" s="26">
        <v>157</v>
      </c>
      <c r="D33" s="27">
        <v>110</v>
      </c>
      <c r="E33" s="27">
        <v>166</v>
      </c>
      <c r="F33" s="27">
        <v>28</v>
      </c>
      <c r="G33" s="27">
        <v>45</v>
      </c>
      <c r="H33" s="27">
        <v>5</v>
      </c>
      <c r="I33" s="27">
        <v>5</v>
      </c>
      <c r="J33" s="27"/>
      <c r="K33" s="27">
        <v>6</v>
      </c>
      <c r="L33" s="27">
        <v>21</v>
      </c>
      <c r="M33" s="27">
        <v>38</v>
      </c>
      <c r="N33" s="27">
        <v>62</v>
      </c>
      <c r="O33" s="116">
        <f t="shared" si="1"/>
        <v>643</v>
      </c>
    </row>
    <row r="34" spans="1:15" ht="13.5" thickBot="1" x14ac:dyDescent="0.25">
      <c r="A34" s="6">
        <v>1999</v>
      </c>
      <c r="B34" s="114" t="s">
        <v>13</v>
      </c>
      <c r="C34" s="26">
        <v>57</v>
      </c>
      <c r="D34" s="27">
        <v>162</v>
      </c>
      <c r="E34" s="27">
        <v>152</v>
      </c>
      <c r="F34" s="27">
        <v>36</v>
      </c>
      <c r="G34" s="27">
        <v>1</v>
      </c>
      <c r="H34" s="27">
        <v>1</v>
      </c>
      <c r="I34" s="27">
        <v>1</v>
      </c>
      <c r="J34" s="27"/>
      <c r="K34" s="27"/>
      <c r="L34" s="27">
        <v>27</v>
      </c>
      <c r="M34" s="27">
        <v>30</v>
      </c>
      <c r="N34" s="27">
        <v>72</v>
      </c>
      <c r="O34" s="116">
        <f t="shared" si="1"/>
        <v>539</v>
      </c>
    </row>
    <row r="35" spans="1:15" ht="13.5" thickBot="1" x14ac:dyDescent="0.25">
      <c r="A35" s="6">
        <v>2000</v>
      </c>
      <c r="B35" s="114" t="s">
        <v>13</v>
      </c>
      <c r="C35" s="26">
        <v>108</v>
      </c>
      <c r="D35" s="27">
        <v>301</v>
      </c>
      <c r="E35" s="27">
        <v>101</v>
      </c>
      <c r="F35" s="27">
        <v>77</v>
      </c>
      <c r="G35" s="27">
        <v>13</v>
      </c>
      <c r="H35" s="27">
        <v>13</v>
      </c>
      <c r="I35" s="27"/>
      <c r="J35" s="27">
        <v>2</v>
      </c>
      <c r="K35" s="27">
        <v>25</v>
      </c>
      <c r="L35" s="27">
        <v>16</v>
      </c>
      <c r="M35" s="27">
        <v>93</v>
      </c>
      <c r="N35" s="27">
        <v>72</v>
      </c>
      <c r="O35" s="116">
        <f t="shared" si="1"/>
        <v>821</v>
      </c>
    </row>
    <row r="36" spans="1:15" ht="13.5" thickBot="1" x14ac:dyDescent="0.25">
      <c r="A36" s="6">
        <v>2001</v>
      </c>
      <c r="B36" s="114" t="s">
        <v>13</v>
      </c>
      <c r="C36" s="26">
        <v>44</v>
      </c>
      <c r="D36" s="27">
        <v>84</v>
      </c>
      <c r="E36" s="27">
        <v>168</v>
      </c>
      <c r="F36" s="27">
        <v>20</v>
      </c>
      <c r="G36" s="27">
        <v>12</v>
      </c>
      <c r="H36" s="27">
        <v>13</v>
      </c>
      <c r="I36" s="27">
        <v>8</v>
      </c>
      <c r="J36" s="27">
        <v>1</v>
      </c>
      <c r="K36" s="27"/>
      <c r="L36" s="27">
        <v>99</v>
      </c>
      <c r="M36" s="27">
        <v>14.4</v>
      </c>
      <c r="N36" s="27">
        <v>110.7</v>
      </c>
      <c r="O36" s="116">
        <f t="shared" si="1"/>
        <v>574.1</v>
      </c>
    </row>
    <row r="37" spans="1:15" ht="13.5" thickBot="1" x14ac:dyDescent="0.25">
      <c r="A37" s="6">
        <v>2002</v>
      </c>
      <c r="B37" s="114" t="s">
        <v>13</v>
      </c>
      <c r="C37" s="26">
        <v>156.69999999999999</v>
      </c>
      <c r="D37" s="27">
        <v>65</v>
      </c>
      <c r="E37" s="27">
        <v>204.6</v>
      </c>
      <c r="F37" s="27">
        <v>35.6</v>
      </c>
      <c r="G37" s="27">
        <v>16.399999999999999</v>
      </c>
      <c r="H37" s="27">
        <v>1.6</v>
      </c>
      <c r="I37" s="27">
        <v>0.5</v>
      </c>
      <c r="J37" s="27">
        <v>0.6</v>
      </c>
      <c r="K37" s="27">
        <v>4.8</v>
      </c>
      <c r="L37" s="27">
        <v>93.3</v>
      </c>
      <c r="M37" s="27">
        <v>35.700000000000003</v>
      </c>
      <c r="N37" s="27">
        <v>95.5</v>
      </c>
      <c r="O37" s="116">
        <f t="shared" si="1"/>
        <v>710.30000000000007</v>
      </c>
    </row>
    <row r="38" spans="1:15" ht="13.5" thickBot="1" x14ac:dyDescent="0.25">
      <c r="A38" s="6">
        <v>2003</v>
      </c>
      <c r="B38" s="114" t="s">
        <v>13</v>
      </c>
      <c r="C38" s="26">
        <v>109.4</v>
      </c>
      <c r="D38" s="27">
        <v>114.3</v>
      </c>
      <c r="E38" s="27">
        <v>85.8</v>
      </c>
      <c r="F38" s="27">
        <v>52.9</v>
      </c>
      <c r="G38" s="27">
        <v>11.5</v>
      </c>
      <c r="H38" s="27">
        <v>3.2</v>
      </c>
      <c r="I38" s="27"/>
      <c r="J38" s="27"/>
      <c r="K38" s="27">
        <v>31</v>
      </c>
      <c r="L38" s="27">
        <v>10.6</v>
      </c>
      <c r="M38" s="27">
        <v>26.9</v>
      </c>
      <c r="N38" s="27">
        <v>214.2</v>
      </c>
      <c r="O38" s="116">
        <f t="shared" si="1"/>
        <v>659.8</v>
      </c>
    </row>
    <row r="39" spans="1:15" ht="13.5" thickBot="1" x14ac:dyDescent="0.25">
      <c r="A39" s="6">
        <v>2004</v>
      </c>
      <c r="B39" s="114" t="s">
        <v>13</v>
      </c>
      <c r="C39" s="28">
        <v>39.700000000000003</v>
      </c>
      <c r="D39" s="29">
        <v>144.4</v>
      </c>
      <c r="E39" s="29">
        <v>104.8</v>
      </c>
      <c r="F39" s="29">
        <v>109</v>
      </c>
      <c r="G39" s="29">
        <v>0.4</v>
      </c>
      <c r="H39" s="29">
        <v>3.8</v>
      </c>
      <c r="I39" s="29">
        <v>6</v>
      </c>
      <c r="J39" s="29"/>
      <c r="K39" s="29">
        <v>16.5</v>
      </c>
      <c r="L39" s="29">
        <v>9.1999999999999993</v>
      </c>
      <c r="M39" s="29">
        <v>43.2</v>
      </c>
      <c r="N39" s="29">
        <v>245.8</v>
      </c>
      <c r="O39" s="117">
        <f t="shared" si="0"/>
        <v>722.8</v>
      </c>
    </row>
    <row r="40" spans="1:15" ht="19.5" hidden="1" customHeight="1" thickBot="1" x14ac:dyDescent="0.3">
      <c r="A40" s="118"/>
      <c r="B40" s="118"/>
      <c r="C40" s="119"/>
      <c r="D40" s="119"/>
      <c r="E40" s="119"/>
      <c r="F40" s="101"/>
      <c r="G40" s="101"/>
      <c r="H40" s="101"/>
      <c r="I40" s="101"/>
      <c r="J40" s="101"/>
      <c r="K40" s="101"/>
      <c r="L40" s="108"/>
      <c r="M40" s="120"/>
      <c r="N40" s="101"/>
      <c r="O40" s="103"/>
    </row>
    <row r="41" spans="1:15" ht="13.5" hidden="1" thickBot="1" x14ac:dyDescent="0.25">
      <c r="A41" s="121" t="s">
        <v>26</v>
      </c>
      <c r="B41" s="122"/>
      <c r="C41" s="123" t="s">
        <v>0</v>
      </c>
      <c r="D41" s="124" t="s">
        <v>1</v>
      </c>
      <c r="E41" s="124" t="s">
        <v>2</v>
      </c>
      <c r="F41" s="124" t="s">
        <v>3</v>
      </c>
      <c r="G41" s="124" t="s">
        <v>4</v>
      </c>
      <c r="H41" s="124" t="s">
        <v>5</v>
      </c>
      <c r="I41" s="124" t="s">
        <v>6</v>
      </c>
      <c r="J41" s="124" t="s">
        <v>7</v>
      </c>
      <c r="K41" s="124" t="s">
        <v>8</v>
      </c>
      <c r="L41" s="124" t="s">
        <v>9</v>
      </c>
      <c r="M41" s="123" t="s">
        <v>10</v>
      </c>
      <c r="N41" s="124" t="s">
        <v>11</v>
      </c>
      <c r="O41" s="125" t="s">
        <v>12</v>
      </c>
    </row>
    <row r="42" spans="1:15" ht="13.5" hidden="1" thickBot="1" x14ac:dyDescent="0.25">
      <c r="A42" s="126">
        <f>A9</f>
        <v>1974</v>
      </c>
      <c r="B42" s="127" t="s">
        <v>13</v>
      </c>
      <c r="C42" s="128">
        <f>C9</f>
        <v>35.299999999999997</v>
      </c>
      <c r="D42" s="128">
        <f t="shared" ref="D42:N42" si="2">D9</f>
        <v>188.5</v>
      </c>
      <c r="E42" s="128">
        <f t="shared" si="2"/>
        <v>87.5</v>
      </c>
      <c r="F42" s="128">
        <f t="shared" si="2"/>
        <v>23.7</v>
      </c>
      <c r="G42" s="128">
        <f t="shared" si="2"/>
        <v>8.1</v>
      </c>
      <c r="H42" s="128">
        <f t="shared" si="2"/>
        <v>0.2</v>
      </c>
      <c r="I42" s="128">
        <f t="shared" si="2"/>
        <v>2.4</v>
      </c>
      <c r="J42" s="128">
        <f t="shared" si="2"/>
        <v>1.5</v>
      </c>
      <c r="K42" s="128">
        <f t="shared" si="2"/>
        <v>35.299999999999997</v>
      </c>
      <c r="L42" s="128">
        <f t="shared" si="2"/>
        <v>30.8</v>
      </c>
      <c r="M42" s="128">
        <f t="shared" si="2"/>
        <v>31.1</v>
      </c>
      <c r="N42" s="128">
        <f t="shared" si="2"/>
        <v>117.1</v>
      </c>
      <c r="O42" s="129">
        <f>SUM(C42:N42)</f>
        <v>561.5</v>
      </c>
    </row>
    <row r="43" spans="1:15" ht="13.5" hidden="1" thickBot="1" x14ac:dyDescent="0.25">
      <c r="A43" s="130"/>
      <c r="B43" s="114" t="s">
        <v>14</v>
      </c>
      <c r="C43" s="131">
        <f>C8</f>
        <v>118.85492597153566</v>
      </c>
      <c r="D43" s="131">
        <f t="shared" ref="D43:N43" si="3">D8</f>
        <v>94.667641300100257</v>
      </c>
      <c r="E43" s="131">
        <f t="shared" si="3"/>
        <v>90.663870683553242</v>
      </c>
      <c r="F43" s="131">
        <f t="shared" si="3"/>
        <v>62.184811077850192</v>
      </c>
      <c r="G43" s="131">
        <f t="shared" si="3"/>
        <v>42.468956526222655</v>
      </c>
      <c r="H43" s="131">
        <f t="shared" si="3"/>
        <v>28.228172740104629</v>
      </c>
      <c r="I43" s="131">
        <f t="shared" si="3"/>
        <v>28.46134383799042</v>
      </c>
      <c r="J43" s="131">
        <f t="shared" si="3"/>
        <v>43.305258726059932</v>
      </c>
      <c r="K43" s="131">
        <f t="shared" si="3"/>
        <v>61.193788818213406</v>
      </c>
      <c r="L43" s="131">
        <f t="shared" si="3"/>
        <v>94.8062930970558</v>
      </c>
      <c r="M43" s="131">
        <f t="shared" si="3"/>
        <v>105.26038221009462</v>
      </c>
      <c r="N43" s="131">
        <f t="shared" si="3"/>
        <v>122.00772363975096</v>
      </c>
      <c r="O43" s="129">
        <f>SUM(C43:N43)</f>
        <v>892.10316862853165</v>
      </c>
    </row>
    <row r="44" spans="1:15" ht="13.5" hidden="1" thickBot="1" x14ac:dyDescent="0.25">
      <c r="A44" s="130"/>
      <c r="B44" s="132" t="s">
        <v>27</v>
      </c>
      <c r="C44" s="133">
        <f t="shared" ref="C44:N44" si="4">C42-C43</f>
        <v>-83.554925971535667</v>
      </c>
      <c r="D44" s="134">
        <f t="shared" si="4"/>
        <v>93.832358699899743</v>
      </c>
      <c r="E44" s="134">
        <f t="shared" si="4"/>
        <v>-3.1638706835532417</v>
      </c>
      <c r="F44" s="134">
        <f t="shared" si="4"/>
        <v>-38.484811077850196</v>
      </c>
      <c r="G44" s="134">
        <f t="shared" si="4"/>
        <v>-34.368956526222654</v>
      </c>
      <c r="H44" s="134">
        <f t="shared" si="4"/>
        <v>-28.02817274010463</v>
      </c>
      <c r="I44" s="134">
        <f t="shared" si="4"/>
        <v>-26.061343837990421</v>
      </c>
      <c r="J44" s="134">
        <f t="shared" si="4"/>
        <v>-41.805258726059932</v>
      </c>
      <c r="K44" s="134">
        <f t="shared" si="4"/>
        <v>-25.893788818213409</v>
      </c>
      <c r="L44" s="134">
        <f t="shared" si="4"/>
        <v>-64.006293097055803</v>
      </c>
      <c r="M44" s="134">
        <f t="shared" si="4"/>
        <v>-74.16038221009461</v>
      </c>
      <c r="N44" s="135">
        <f t="shared" si="4"/>
        <v>-4.9077236397509694</v>
      </c>
      <c r="O44" s="136"/>
    </row>
    <row r="45" spans="1:15" ht="13.5" hidden="1" thickBot="1" x14ac:dyDescent="0.25">
      <c r="A45" s="130"/>
      <c r="B45" s="132" t="s">
        <v>15</v>
      </c>
      <c r="C45" s="137">
        <v>100</v>
      </c>
      <c r="D45" s="138">
        <f t="shared" ref="D45:N45" si="5">IF(D44&lt;0,C45*EXP(D44/$M$5),IF((D44+C45)&gt;$M$5,+$M$5,D44+C45))</f>
        <v>193.83235869989974</v>
      </c>
      <c r="E45" s="138">
        <f t="shared" si="5"/>
        <v>190.79018218880478</v>
      </c>
      <c r="F45" s="138">
        <f t="shared" si="5"/>
        <v>157.39369000521802</v>
      </c>
      <c r="G45" s="138">
        <f t="shared" si="5"/>
        <v>132.54278031760217</v>
      </c>
      <c r="H45" s="138">
        <f t="shared" si="5"/>
        <v>115.21092743108872</v>
      </c>
      <c r="I45" s="138">
        <f t="shared" si="5"/>
        <v>101.13516411603031</v>
      </c>
      <c r="J45" s="138">
        <f t="shared" si="5"/>
        <v>82.058432677303699</v>
      </c>
      <c r="K45" s="138">
        <f t="shared" si="5"/>
        <v>72.093410269855696</v>
      </c>
      <c r="L45" s="138">
        <f t="shared" si="5"/>
        <v>52.348913236940433</v>
      </c>
      <c r="M45" s="138">
        <f t="shared" si="5"/>
        <v>36.13020671221728</v>
      </c>
      <c r="N45" s="139">
        <f t="shared" si="5"/>
        <v>35.254410721796766</v>
      </c>
      <c r="O45" s="136"/>
    </row>
    <row r="46" spans="1:15" ht="13.5" hidden="1" thickBot="1" x14ac:dyDescent="0.25">
      <c r="A46" s="130"/>
      <c r="B46" s="140" t="s">
        <v>21</v>
      </c>
      <c r="C46" s="137"/>
      <c r="D46" s="138">
        <f t="shared" ref="D46:N46" si="6">D45-C45</f>
        <v>93.832358699899743</v>
      </c>
      <c r="E46" s="138">
        <f t="shared" si="6"/>
        <v>-3.042176511094965</v>
      </c>
      <c r="F46" s="138">
        <f t="shared" si="6"/>
        <v>-33.396492183586759</v>
      </c>
      <c r="G46" s="138">
        <f t="shared" si="6"/>
        <v>-24.850909687615854</v>
      </c>
      <c r="H46" s="138">
        <f t="shared" si="6"/>
        <v>-17.331852886513445</v>
      </c>
      <c r="I46" s="138">
        <f t="shared" si="6"/>
        <v>-14.07576331505841</v>
      </c>
      <c r="J46" s="138">
        <f t="shared" si="6"/>
        <v>-19.076731438726611</v>
      </c>
      <c r="K46" s="138">
        <f t="shared" si="6"/>
        <v>-9.9650224074480036</v>
      </c>
      <c r="L46" s="138">
        <f t="shared" si="6"/>
        <v>-19.744497032915262</v>
      </c>
      <c r="M46" s="138">
        <f t="shared" si="6"/>
        <v>-16.218706524723153</v>
      </c>
      <c r="N46" s="139">
        <f t="shared" si="6"/>
        <v>-0.8757959904205137</v>
      </c>
      <c r="O46" s="136"/>
    </row>
    <row r="47" spans="1:15" ht="13.5" hidden="1" thickBot="1" x14ac:dyDescent="0.25">
      <c r="A47" s="130"/>
      <c r="B47" s="132" t="s">
        <v>17</v>
      </c>
      <c r="C47" s="141"/>
      <c r="D47" s="138">
        <f t="shared" ref="D47:N47" si="7">IF(D46&gt;=0,+D43,+D42+ABS(D46))</f>
        <v>94.667641300100257</v>
      </c>
      <c r="E47" s="138">
        <f t="shared" si="7"/>
        <v>90.542176511094965</v>
      </c>
      <c r="F47" s="138">
        <f t="shared" si="7"/>
        <v>57.096492183586761</v>
      </c>
      <c r="G47" s="138">
        <f t="shared" si="7"/>
        <v>32.950909687615855</v>
      </c>
      <c r="H47" s="138">
        <f t="shared" si="7"/>
        <v>17.531852886513445</v>
      </c>
      <c r="I47" s="138">
        <f t="shared" si="7"/>
        <v>16.475763315058408</v>
      </c>
      <c r="J47" s="138">
        <f t="shared" si="7"/>
        <v>20.576731438726611</v>
      </c>
      <c r="K47" s="138">
        <f t="shared" si="7"/>
        <v>45.265022407448001</v>
      </c>
      <c r="L47" s="138">
        <f t="shared" si="7"/>
        <v>50.54449703291526</v>
      </c>
      <c r="M47" s="138">
        <f t="shared" si="7"/>
        <v>47.318706524723154</v>
      </c>
      <c r="N47" s="139">
        <f t="shared" si="7"/>
        <v>117.97579599042051</v>
      </c>
      <c r="O47" s="142">
        <f>SUM(C47:N47)</f>
        <v>590.94558927820322</v>
      </c>
    </row>
    <row r="48" spans="1:15" ht="13.5" hidden="1" thickBot="1" x14ac:dyDescent="0.25">
      <c r="A48" s="130"/>
      <c r="B48" s="132" t="s">
        <v>18</v>
      </c>
      <c r="C48" s="141"/>
      <c r="D48" s="138">
        <f t="shared" ref="D48:N48" si="8">IF((+C45+D44)&gt;$M$5,(C45+ABS(D44))-$M$5,0)</f>
        <v>0</v>
      </c>
      <c r="E48" s="138">
        <f t="shared" si="8"/>
        <v>0</v>
      </c>
      <c r="F48" s="138">
        <f t="shared" si="8"/>
        <v>0</v>
      </c>
      <c r="G48" s="138">
        <f t="shared" si="8"/>
        <v>0</v>
      </c>
      <c r="H48" s="138">
        <f t="shared" si="8"/>
        <v>0</v>
      </c>
      <c r="I48" s="138">
        <f t="shared" si="8"/>
        <v>0</v>
      </c>
      <c r="J48" s="138">
        <f t="shared" si="8"/>
        <v>0</v>
      </c>
      <c r="K48" s="138">
        <f t="shared" si="8"/>
        <v>0</v>
      </c>
      <c r="L48" s="138">
        <f t="shared" si="8"/>
        <v>0</v>
      </c>
      <c r="M48" s="138">
        <f t="shared" si="8"/>
        <v>0</v>
      </c>
      <c r="N48" s="139">
        <f t="shared" si="8"/>
        <v>0</v>
      </c>
      <c r="O48" s="142">
        <f>SUM(C48:N48)</f>
        <v>0</v>
      </c>
    </row>
    <row r="49" spans="1:29" ht="13.5" hidden="1" thickBot="1" x14ac:dyDescent="0.25">
      <c r="A49" s="143"/>
      <c r="B49" s="132" t="s">
        <v>19</v>
      </c>
      <c r="C49" s="144"/>
      <c r="D49" s="145">
        <f>D43-D47</f>
        <v>0</v>
      </c>
      <c r="E49" s="145">
        <f t="shared" ref="E49:N49" si="9">E43-E47</f>
        <v>0.12169417245827674</v>
      </c>
      <c r="F49" s="145">
        <f t="shared" si="9"/>
        <v>5.0883188942634305</v>
      </c>
      <c r="G49" s="145">
        <f t="shared" si="9"/>
        <v>9.5180468386068</v>
      </c>
      <c r="H49" s="145">
        <f t="shared" si="9"/>
        <v>10.696319853591184</v>
      </c>
      <c r="I49" s="145">
        <f t="shared" si="9"/>
        <v>11.985580522932011</v>
      </c>
      <c r="J49" s="145">
        <f t="shared" si="9"/>
        <v>22.728527287333321</v>
      </c>
      <c r="K49" s="145">
        <f t="shared" si="9"/>
        <v>15.928766410765405</v>
      </c>
      <c r="L49" s="145">
        <f t="shared" si="9"/>
        <v>44.26179606414054</v>
      </c>
      <c r="M49" s="145">
        <f t="shared" si="9"/>
        <v>57.941675685371465</v>
      </c>
      <c r="N49" s="146">
        <f t="shared" si="9"/>
        <v>4.0319276493304557</v>
      </c>
      <c r="O49" s="147">
        <f>SUM(C49:N49)</f>
        <v>182.30265337879291</v>
      </c>
    </row>
    <row r="50" spans="1:29" ht="13.5" hidden="1" thickBot="1" x14ac:dyDescent="0.25">
      <c r="A50" s="126">
        <f>A10</f>
        <v>1975</v>
      </c>
      <c r="B50" s="127" t="s">
        <v>13</v>
      </c>
      <c r="C50" s="148">
        <f>C10</f>
        <v>244.2</v>
      </c>
      <c r="D50" s="148">
        <f t="shared" ref="D50:N50" si="10">D10</f>
        <v>77.8</v>
      </c>
      <c r="E50" s="148">
        <f t="shared" si="10"/>
        <v>180.8</v>
      </c>
      <c r="F50" s="148">
        <f t="shared" si="10"/>
        <v>7.8</v>
      </c>
      <c r="G50" s="148">
        <f t="shared" si="10"/>
        <v>27.4</v>
      </c>
      <c r="H50" s="148">
        <f t="shared" si="10"/>
        <v>0.6</v>
      </c>
      <c r="I50" s="148">
        <f t="shared" si="10"/>
        <v>3.1</v>
      </c>
      <c r="J50" s="148">
        <f t="shared" si="10"/>
        <v>6.7</v>
      </c>
      <c r="K50" s="148">
        <f t="shared" si="10"/>
        <v>41.8</v>
      </c>
      <c r="L50" s="148">
        <f t="shared" si="10"/>
        <v>3.5</v>
      </c>
      <c r="M50" s="148">
        <f t="shared" si="10"/>
        <v>12.4</v>
      </c>
      <c r="N50" s="148">
        <f t="shared" si="10"/>
        <v>62</v>
      </c>
      <c r="O50" s="129">
        <f>SUM(C50:N50)</f>
        <v>668.1</v>
      </c>
    </row>
    <row r="51" spans="1:29" ht="13.5" hidden="1" thickBot="1" x14ac:dyDescent="0.25">
      <c r="A51" s="130"/>
      <c r="B51" s="127" t="s">
        <v>14</v>
      </c>
      <c r="C51" s="131">
        <f>+C43</f>
        <v>118.85492597153566</v>
      </c>
      <c r="D51" s="131">
        <f t="shared" ref="D51:N51" si="11">+D43</f>
        <v>94.667641300100257</v>
      </c>
      <c r="E51" s="131">
        <f t="shared" si="11"/>
        <v>90.663870683553242</v>
      </c>
      <c r="F51" s="131">
        <f t="shared" si="11"/>
        <v>62.184811077850192</v>
      </c>
      <c r="G51" s="131">
        <f t="shared" si="11"/>
        <v>42.468956526222655</v>
      </c>
      <c r="H51" s="131">
        <f t="shared" si="11"/>
        <v>28.228172740104629</v>
      </c>
      <c r="I51" s="131">
        <f t="shared" si="11"/>
        <v>28.46134383799042</v>
      </c>
      <c r="J51" s="131">
        <f t="shared" si="11"/>
        <v>43.305258726059932</v>
      </c>
      <c r="K51" s="131">
        <f t="shared" si="11"/>
        <v>61.193788818213406</v>
      </c>
      <c r="L51" s="131">
        <f t="shared" si="11"/>
        <v>94.8062930970558</v>
      </c>
      <c r="M51" s="131">
        <f t="shared" si="11"/>
        <v>105.26038221009462</v>
      </c>
      <c r="N51" s="131">
        <f t="shared" si="11"/>
        <v>122.00772363975096</v>
      </c>
      <c r="O51" s="142">
        <f>SUM(C51:N51)</f>
        <v>892.10316862853165</v>
      </c>
    </row>
    <row r="52" spans="1:29" ht="13.5" hidden="1" thickBot="1" x14ac:dyDescent="0.25">
      <c r="A52" s="130"/>
      <c r="B52" s="132" t="s">
        <v>27</v>
      </c>
      <c r="C52" s="137">
        <f t="shared" ref="C52:N52" si="12">C50-C51</f>
        <v>125.34507402846432</v>
      </c>
      <c r="D52" s="149">
        <f t="shared" si="12"/>
        <v>-16.86764130010026</v>
      </c>
      <c r="E52" s="149">
        <f t="shared" si="12"/>
        <v>90.13612931644677</v>
      </c>
      <c r="F52" s="149">
        <f t="shared" si="12"/>
        <v>-54.384811077850195</v>
      </c>
      <c r="G52" s="149">
        <f t="shared" si="12"/>
        <v>-15.068956526222657</v>
      </c>
      <c r="H52" s="149">
        <f t="shared" si="12"/>
        <v>-27.628172740104628</v>
      </c>
      <c r="I52" s="149">
        <f t="shared" si="12"/>
        <v>-25.361343837990418</v>
      </c>
      <c r="J52" s="149">
        <f t="shared" si="12"/>
        <v>-36.60525872605993</v>
      </c>
      <c r="K52" s="149">
        <f t="shared" si="12"/>
        <v>-19.393788818213409</v>
      </c>
      <c r="L52" s="149">
        <f t="shared" si="12"/>
        <v>-91.3062930970558</v>
      </c>
      <c r="M52" s="149">
        <f t="shared" si="12"/>
        <v>-92.860382210094613</v>
      </c>
      <c r="N52" s="150">
        <f t="shared" si="12"/>
        <v>-60.007723639750964</v>
      </c>
      <c r="O52" s="136"/>
    </row>
    <row r="53" spans="1:29" ht="13.5" hidden="1" thickBot="1" x14ac:dyDescent="0.25">
      <c r="A53" s="130"/>
      <c r="B53" s="132" t="s">
        <v>15</v>
      </c>
      <c r="C53" s="137">
        <f>IF(C52&lt;0,N45*EXP(C52/$M$5),IF((C52+N45)&gt;$M$5,+$M$5,C52+N45))</f>
        <v>160.5994847502611</v>
      </c>
      <c r="D53" s="138">
        <f t="shared" ref="D53:N53" si="13">IF(D52&lt;0,C53*EXP(D52/$M$5),IF((D52+C53)&gt;$M$5,+$M$5,D52+C53))</f>
        <v>147.61025480139719</v>
      </c>
      <c r="E53" s="138">
        <f t="shared" si="13"/>
        <v>200</v>
      </c>
      <c r="F53" s="138">
        <f t="shared" si="13"/>
        <v>152.38242440244568</v>
      </c>
      <c r="G53" s="138">
        <f t="shared" si="13"/>
        <v>141.32306753040226</v>
      </c>
      <c r="H53" s="138">
        <f t="shared" si="13"/>
        <v>123.08899924604991</v>
      </c>
      <c r="I53" s="138">
        <f t="shared" si="13"/>
        <v>108.42958169446825</v>
      </c>
      <c r="J53" s="138">
        <f t="shared" si="13"/>
        <v>90.294328578139783</v>
      </c>
      <c r="K53" s="138">
        <f t="shared" si="13"/>
        <v>81.949705203925276</v>
      </c>
      <c r="L53" s="138">
        <f t="shared" si="13"/>
        <v>51.913259665760663</v>
      </c>
      <c r="M53" s="138">
        <f t="shared" si="13"/>
        <v>32.631312430276637</v>
      </c>
      <c r="N53" s="139">
        <f t="shared" si="13"/>
        <v>24.172937279784829</v>
      </c>
      <c r="O53" s="136"/>
    </row>
    <row r="54" spans="1:29" ht="13.5" hidden="1" thickBot="1" x14ac:dyDescent="0.25">
      <c r="A54" s="130"/>
      <c r="B54" s="140" t="s">
        <v>21</v>
      </c>
      <c r="C54" s="137">
        <f>C53-N45</f>
        <v>125.34507402846432</v>
      </c>
      <c r="D54" s="138">
        <f t="shared" ref="D54:N54" si="14">D53-C53</f>
        <v>-12.989229948863908</v>
      </c>
      <c r="E54" s="138">
        <f t="shared" si="14"/>
        <v>52.38974519860281</v>
      </c>
      <c r="F54" s="138">
        <f t="shared" si="14"/>
        <v>-47.617575597554321</v>
      </c>
      <c r="G54" s="138">
        <f t="shared" si="14"/>
        <v>-11.059356872043423</v>
      </c>
      <c r="H54" s="138">
        <f t="shared" si="14"/>
        <v>-18.234068284352347</v>
      </c>
      <c r="I54" s="138">
        <f t="shared" si="14"/>
        <v>-14.659417551581654</v>
      </c>
      <c r="J54" s="138">
        <f t="shared" si="14"/>
        <v>-18.135253116328471</v>
      </c>
      <c r="K54" s="138">
        <f t="shared" si="14"/>
        <v>-8.3446233742145068</v>
      </c>
      <c r="L54" s="138">
        <f t="shared" si="14"/>
        <v>-30.036445538164614</v>
      </c>
      <c r="M54" s="138">
        <f t="shared" si="14"/>
        <v>-19.281947235484026</v>
      </c>
      <c r="N54" s="139">
        <f t="shared" si="14"/>
        <v>-8.4583751504918077</v>
      </c>
      <c r="O54" s="136"/>
    </row>
    <row r="55" spans="1:29" ht="13.5" hidden="1" thickBot="1" x14ac:dyDescent="0.25">
      <c r="A55" s="130"/>
      <c r="B55" s="132" t="s">
        <v>17</v>
      </c>
      <c r="C55" s="141">
        <f t="shared" ref="C55:N55" si="15">IF(C54&gt;=0,+C51,+C50+ABS(C54))</f>
        <v>118.85492597153566</v>
      </c>
      <c r="D55" s="138">
        <f t="shared" si="15"/>
        <v>90.789229948863905</v>
      </c>
      <c r="E55" s="138">
        <f t="shared" si="15"/>
        <v>90.663870683553242</v>
      </c>
      <c r="F55" s="138">
        <f t="shared" si="15"/>
        <v>55.417575597554318</v>
      </c>
      <c r="G55" s="138">
        <f t="shared" si="15"/>
        <v>38.459356872043422</v>
      </c>
      <c r="H55" s="138">
        <f t="shared" si="15"/>
        <v>18.834068284352348</v>
      </c>
      <c r="I55" s="138">
        <f t="shared" si="15"/>
        <v>17.759417551581656</v>
      </c>
      <c r="J55" s="138">
        <f t="shared" si="15"/>
        <v>24.83525311632847</v>
      </c>
      <c r="K55" s="138">
        <f t="shared" si="15"/>
        <v>50.144623374214504</v>
      </c>
      <c r="L55" s="138">
        <f t="shared" si="15"/>
        <v>33.536445538164614</v>
      </c>
      <c r="M55" s="138">
        <f t="shared" si="15"/>
        <v>31.681947235484024</v>
      </c>
      <c r="N55" s="139">
        <f t="shared" si="15"/>
        <v>70.458375150491804</v>
      </c>
      <c r="O55" s="142">
        <f>SUM(C55:N55)</f>
        <v>641.43508932416785</v>
      </c>
    </row>
    <row r="56" spans="1:29" ht="13.5" hidden="1" thickBot="1" x14ac:dyDescent="0.25">
      <c r="A56" s="130"/>
      <c r="B56" s="132" t="s">
        <v>18</v>
      </c>
      <c r="C56" s="141">
        <f>IF((+N45+C52)&gt;$M$5,(N45+ABS(C52))-$M$5,0)</f>
        <v>0</v>
      </c>
      <c r="D56" s="138">
        <f t="shared" ref="D56:N56" si="16">IF((+C53+D52)&gt;$M$5,(C53+ABS(D52))-$M$5,0)</f>
        <v>0</v>
      </c>
      <c r="E56" s="138">
        <f t="shared" si="16"/>
        <v>37.746384117843945</v>
      </c>
      <c r="F56" s="138">
        <f t="shared" si="16"/>
        <v>0</v>
      </c>
      <c r="G56" s="138">
        <f t="shared" si="16"/>
        <v>0</v>
      </c>
      <c r="H56" s="138">
        <f t="shared" si="16"/>
        <v>0</v>
      </c>
      <c r="I56" s="138">
        <f t="shared" si="16"/>
        <v>0</v>
      </c>
      <c r="J56" s="138">
        <f t="shared" si="16"/>
        <v>0</v>
      </c>
      <c r="K56" s="138">
        <f t="shared" si="16"/>
        <v>0</v>
      </c>
      <c r="L56" s="138">
        <f t="shared" si="16"/>
        <v>0</v>
      </c>
      <c r="M56" s="138">
        <f t="shared" si="16"/>
        <v>0</v>
      </c>
      <c r="N56" s="139">
        <f t="shared" si="16"/>
        <v>0</v>
      </c>
      <c r="O56" s="142">
        <f>SUM(C56:N56)</f>
        <v>37.746384117843945</v>
      </c>
    </row>
    <row r="57" spans="1:29" ht="13.5" hidden="1" thickBot="1" x14ac:dyDescent="0.25">
      <c r="A57" s="143"/>
      <c r="B57" s="132" t="s">
        <v>19</v>
      </c>
      <c r="C57" s="144">
        <f>C51-C55</f>
        <v>0</v>
      </c>
      <c r="D57" s="145">
        <f>D51-D55</f>
        <v>3.8784113512363518</v>
      </c>
      <c r="E57" s="145">
        <f t="shared" ref="E57:N57" si="17">E51-E55</f>
        <v>0</v>
      </c>
      <c r="F57" s="145">
        <f t="shared" si="17"/>
        <v>6.7672354802958736</v>
      </c>
      <c r="G57" s="145">
        <f t="shared" si="17"/>
        <v>4.0095996541792331</v>
      </c>
      <c r="H57" s="145">
        <f t="shared" si="17"/>
        <v>9.3941044557522808</v>
      </c>
      <c r="I57" s="145">
        <f t="shared" si="17"/>
        <v>10.701926286408764</v>
      </c>
      <c r="J57" s="145">
        <f t="shared" si="17"/>
        <v>18.470005609731462</v>
      </c>
      <c r="K57" s="145">
        <f t="shared" si="17"/>
        <v>11.049165443998902</v>
      </c>
      <c r="L57" s="145">
        <f t="shared" si="17"/>
        <v>61.269847558891186</v>
      </c>
      <c r="M57" s="145">
        <f t="shared" si="17"/>
        <v>73.578434974610587</v>
      </c>
      <c r="N57" s="146">
        <f t="shared" si="17"/>
        <v>51.54934848925916</v>
      </c>
      <c r="O57" s="147">
        <f>SUM(C57:N57)</f>
        <v>250.6680793043638</v>
      </c>
    </row>
    <row r="58" spans="1:29" ht="13.5" hidden="1" thickBot="1" x14ac:dyDescent="0.25">
      <c r="A58" s="126">
        <f>A11</f>
        <v>1976</v>
      </c>
      <c r="B58" s="127" t="s">
        <v>13</v>
      </c>
      <c r="C58" s="148">
        <f>C11</f>
        <v>127.4</v>
      </c>
      <c r="D58" s="148">
        <f t="shared" ref="D58:N58" si="18">D11</f>
        <v>575.9</v>
      </c>
      <c r="E58" s="148">
        <f t="shared" si="18"/>
        <v>117</v>
      </c>
      <c r="F58" s="148">
        <f t="shared" si="18"/>
        <v>93.7</v>
      </c>
      <c r="G58" s="148">
        <f t="shared" si="18"/>
        <v>11.9</v>
      </c>
      <c r="H58" s="148">
        <f t="shared" si="18"/>
        <v>4.0999999999999996</v>
      </c>
      <c r="I58" s="148">
        <f t="shared" si="18"/>
        <v>0</v>
      </c>
      <c r="J58" s="148">
        <f t="shared" si="18"/>
        <v>12.8</v>
      </c>
      <c r="K58" s="148">
        <f t="shared" si="18"/>
        <v>9</v>
      </c>
      <c r="L58" s="148">
        <f t="shared" si="18"/>
        <v>24.3</v>
      </c>
      <c r="M58" s="148">
        <f t="shared" si="18"/>
        <v>78</v>
      </c>
      <c r="N58" s="148">
        <f t="shared" si="18"/>
        <v>169.7</v>
      </c>
      <c r="O58" s="129">
        <f>SUM(C58:N58)</f>
        <v>1223.8</v>
      </c>
      <c r="Q58" s="151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</row>
    <row r="59" spans="1:29" ht="13.5" hidden="1" thickBot="1" x14ac:dyDescent="0.25">
      <c r="A59" s="130"/>
      <c r="B59" s="127" t="s">
        <v>14</v>
      </c>
      <c r="C59" s="131">
        <f>+C51</f>
        <v>118.85492597153566</v>
      </c>
      <c r="D59" s="131">
        <f t="shared" ref="D59:N59" si="19">+D51</f>
        <v>94.667641300100257</v>
      </c>
      <c r="E59" s="131">
        <f t="shared" si="19"/>
        <v>90.663870683553242</v>
      </c>
      <c r="F59" s="131">
        <f t="shared" si="19"/>
        <v>62.184811077850192</v>
      </c>
      <c r="G59" s="131">
        <f t="shared" si="19"/>
        <v>42.468956526222655</v>
      </c>
      <c r="H59" s="131">
        <f t="shared" si="19"/>
        <v>28.228172740104629</v>
      </c>
      <c r="I59" s="131">
        <f t="shared" si="19"/>
        <v>28.46134383799042</v>
      </c>
      <c r="J59" s="131">
        <f t="shared" si="19"/>
        <v>43.305258726059932</v>
      </c>
      <c r="K59" s="131">
        <f t="shared" si="19"/>
        <v>61.193788818213406</v>
      </c>
      <c r="L59" s="131">
        <f t="shared" si="19"/>
        <v>94.8062930970558</v>
      </c>
      <c r="M59" s="131">
        <f t="shared" si="19"/>
        <v>105.26038221009462</v>
      </c>
      <c r="N59" s="131">
        <f t="shared" si="19"/>
        <v>122.00772363975096</v>
      </c>
      <c r="O59" s="142">
        <f>SUM(C59:N59)</f>
        <v>892.10316862853165</v>
      </c>
      <c r="Q59" s="151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</row>
    <row r="60" spans="1:29" ht="13.5" hidden="1" thickBot="1" x14ac:dyDescent="0.25">
      <c r="A60" s="130"/>
      <c r="B60" s="132" t="s">
        <v>27</v>
      </c>
      <c r="C60" s="137">
        <f t="shared" ref="C60:N60" si="20">C58-C59</f>
        <v>8.5450740284643416</v>
      </c>
      <c r="D60" s="149">
        <f t="shared" si="20"/>
        <v>481.23235869989969</v>
      </c>
      <c r="E60" s="149">
        <f t="shared" si="20"/>
        <v>26.336129316446758</v>
      </c>
      <c r="F60" s="149">
        <f t="shared" si="20"/>
        <v>31.515188922149811</v>
      </c>
      <c r="G60" s="149">
        <f t="shared" si="20"/>
        <v>-30.568956526222657</v>
      </c>
      <c r="H60" s="149">
        <f t="shared" si="20"/>
        <v>-24.128172740104631</v>
      </c>
      <c r="I60" s="149">
        <f t="shared" si="20"/>
        <v>-28.46134383799042</v>
      </c>
      <c r="J60" s="149">
        <f t="shared" si="20"/>
        <v>-30.505258726059932</v>
      </c>
      <c r="K60" s="149">
        <f t="shared" si="20"/>
        <v>-52.193788818213406</v>
      </c>
      <c r="L60" s="149">
        <f t="shared" si="20"/>
        <v>-70.506293097055803</v>
      </c>
      <c r="M60" s="149">
        <f t="shared" si="20"/>
        <v>-27.260382210094619</v>
      </c>
      <c r="N60" s="150">
        <f t="shared" si="20"/>
        <v>47.692276360249025</v>
      </c>
      <c r="O60" s="136"/>
      <c r="Q60" s="151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</row>
    <row r="61" spans="1:29" ht="13.5" hidden="1" thickBot="1" x14ac:dyDescent="0.25">
      <c r="A61" s="130"/>
      <c r="B61" s="132" t="s">
        <v>15</v>
      </c>
      <c r="C61" s="137">
        <f>IF(C60&lt;0,N53*EXP(C60/$M$5),IF((C60+N53)&gt;$M$5,+$M$5,C60+N53))</f>
        <v>32.718011308249174</v>
      </c>
      <c r="D61" s="138">
        <f t="shared" ref="D61:N61" si="21">IF(D60&lt;0,C61*EXP(D60/$M$5),IF((D60+C61)&gt;$M$5,+$M$5,D60+C61))</f>
        <v>200</v>
      </c>
      <c r="E61" s="138">
        <f t="shared" si="21"/>
        <v>200</v>
      </c>
      <c r="F61" s="138">
        <f t="shared" si="21"/>
        <v>200</v>
      </c>
      <c r="G61" s="138">
        <f t="shared" si="21"/>
        <v>171.65258575734549</v>
      </c>
      <c r="H61" s="138">
        <f t="shared" si="21"/>
        <v>152.14465108936491</v>
      </c>
      <c r="I61" s="138">
        <f t="shared" si="21"/>
        <v>131.96345141486935</v>
      </c>
      <c r="J61" s="138">
        <f t="shared" si="21"/>
        <v>113.29541590247425</v>
      </c>
      <c r="K61" s="138">
        <f t="shared" si="21"/>
        <v>87.272007418960371</v>
      </c>
      <c r="L61" s="138">
        <f t="shared" si="21"/>
        <v>61.344057108626316</v>
      </c>
      <c r="M61" s="138">
        <f t="shared" si="21"/>
        <v>53.527545297030898</v>
      </c>
      <c r="N61" s="139">
        <f t="shared" si="21"/>
        <v>101.21982165727992</v>
      </c>
      <c r="O61" s="136"/>
      <c r="Q61" s="151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</row>
    <row r="62" spans="1:29" ht="13.5" hidden="1" thickBot="1" x14ac:dyDescent="0.25">
      <c r="A62" s="130"/>
      <c r="B62" s="140" t="s">
        <v>16</v>
      </c>
      <c r="C62" s="137">
        <f>C61-N53</f>
        <v>8.5450740284643452</v>
      </c>
      <c r="D62" s="138">
        <f t="shared" ref="D62:N62" si="22">D61-C61</f>
        <v>167.28198869175083</v>
      </c>
      <c r="E62" s="138">
        <f t="shared" si="22"/>
        <v>0</v>
      </c>
      <c r="F62" s="138">
        <f t="shared" si="22"/>
        <v>0</v>
      </c>
      <c r="G62" s="138">
        <f t="shared" si="22"/>
        <v>-28.347414242654509</v>
      </c>
      <c r="H62" s="138">
        <f t="shared" si="22"/>
        <v>-19.507934667980578</v>
      </c>
      <c r="I62" s="138">
        <f t="shared" si="22"/>
        <v>-20.181199674495559</v>
      </c>
      <c r="J62" s="138">
        <f t="shared" si="22"/>
        <v>-18.668035512395107</v>
      </c>
      <c r="K62" s="138">
        <f t="shared" si="22"/>
        <v>-26.023408483513876</v>
      </c>
      <c r="L62" s="138">
        <f t="shared" si="22"/>
        <v>-25.927950310334055</v>
      </c>
      <c r="M62" s="138">
        <f t="shared" si="22"/>
        <v>-7.8165118115954186</v>
      </c>
      <c r="N62" s="139">
        <f t="shared" si="22"/>
        <v>47.692276360249025</v>
      </c>
      <c r="O62" s="136"/>
      <c r="Q62" s="151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</row>
    <row r="63" spans="1:29" ht="13.5" hidden="1" thickBot="1" x14ac:dyDescent="0.25">
      <c r="A63" s="130"/>
      <c r="B63" s="132" t="s">
        <v>17</v>
      </c>
      <c r="C63" s="141">
        <f t="shared" ref="C63:N63" si="23">IF(C62&gt;=0,+C59,+C58+ABS(C62))</f>
        <v>118.85492597153566</v>
      </c>
      <c r="D63" s="138">
        <f t="shared" si="23"/>
        <v>94.667641300100257</v>
      </c>
      <c r="E63" s="138">
        <f t="shared" si="23"/>
        <v>90.663870683553242</v>
      </c>
      <c r="F63" s="138">
        <f t="shared" si="23"/>
        <v>62.184811077850192</v>
      </c>
      <c r="G63" s="138">
        <f t="shared" si="23"/>
        <v>40.247414242654507</v>
      </c>
      <c r="H63" s="138">
        <f t="shared" si="23"/>
        <v>23.607934667980579</v>
      </c>
      <c r="I63" s="138">
        <f t="shared" si="23"/>
        <v>20.181199674495559</v>
      </c>
      <c r="J63" s="138">
        <f t="shared" si="23"/>
        <v>31.468035512395108</v>
      </c>
      <c r="K63" s="138">
        <f t="shared" si="23"/>
        <v>35.023408483513876</v>
      </c>
      <c r="L63" s="138">
        <f t="shared" si="23"/>
        <v>50.227950310334052</v>
      </c>
      <c r="M63" s="138">
        <f t="shared" si="23"/>
        <v>85.816511811595419</v>
      </c>
      <c r="N63" s="139">
        <f t="shared" si="23"/>
        <v>122.00772363975096</v>
      </c>
      <c r="O63" s="142">
        <f>SUM(C63:N63)</f>
        <v>774.95142737575929</v>
      </c>
      <c r="Q63" s="151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</row>
    <row r="64" spans="1:29" ht="13.5" hidden="1" thickBot="1" x14ac:dyDescent="0.25">
      <c r="A64" s="130"/>
      <c r="B64" s="132" t="s">
        <v>18</v>
      </c>
      <c r="C64" s="141">
        <f>IF((+N53+C60)&gt;$M$5,(N53+ABS(C60))-$M$5,0)</f>
        <v>0</v>
      </c>
      <c r="D64" s="138">
        <f t="shared" ref="D64:N64" si="24">IF((+C61+D60)&gt;$M$5,(C61+ABS(D60))-$M$5,0)</f>
        <v>313.95037000814887</v>
      </c>
      <c r="E64" s="138">
        <f t="shared" si="24"/>
        <v>26.336129316446772</v>
      </c>
      <c r="F64" s="138">
        <f t="shared" si="24"/>
        <v>31.515188922149804</v>
      </c>
      <c r="G64" s="138">
        <f t="shared" si="24"/>
        <v>0</v>
      </c>
      <c r="H64" s="138">
        <f t="shared" si="24"/>
        <v>0</v>
      </c>
      <c r="I64" s="138">
        <f t="shared" si="24"/>
        <v>0</v>
      </c>
      <c r="J64" s="138">
        <f t="shared" si="24"/>
        <v>0</v>
      </c>
      <c r="K64" s="138">
        <f t="shared" si="24"/>
        <v>0</v>
      </c>
      <c r="L64" s="138">
        <f t="shared" si="24"/>
        <v>0</v>
      </c>
      <c r="M64" s="138">
        <f t="shared" si="24"/>
        <v>0</v>
      </c>
      <c r="N64" s="139">
        <f t="shared" si="24"/>
        <v>0</v>
      </c>
      <c r="O64" s="142">
        <f>SUM(C64:N64)</f>
        <v>371.80168824674547</v>
      </c>
      <c r="Q64" s="151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</row>
    <row r="65" spans="1:29" ht="13.5" hidden="1" thickBot="1" x14ac:dyDescent="0.25">
      <c r="A65" s="143"/>
      <c r="B65" s="132" t="s">
        <v>19</v>
      </c>
      <c r="C65" s="144">
        <f>C59-C63</f>
        <v>0</v>
      </c>
      <c r="D65" s="145">
        <f>D59-D63</f>
        <v>0</v>
      </c>
      <c r="E65" s="145">
        <f t="shared" ref="E65:N65" si="25">E59-E63</f>
        <v>0</v>
      </c>
      <c r="F65" s="145">
        <f t="shared" si="25"/>
        <v>0</v>
      </c>
      <c r="G65" s="145">
        <f t="shared" si="25"/>
        <v>2.221542283568148</v>
      </c>
      <c r="H65" s="145">
        <f t="shared" si="25"/>
        <v>4.6202380721240495</v>
      </c>
      <c r="I65" s="145">
        <f t="shared" si="25"/>
        <v>8.2801441634948603</v>
      </c>
      <c r="J65" s="145">
        <f t="shared" si="25"/>
        <v>11.837223213664824</v>
      </c>
      <c r="K65" s="145">
        <f t="shared" si="25"/>
        <v>26.17038033469953</v>
      </c>
      <c r="L65" s="145">
        <f t="shared" si="25"/>
        <v>44.578342786721748</v>
      </c>
      <c r="M65" s="145">
        <f t="shared" si="25"/>
        <v>19.4438703984992</v>
      </c>
      <c r="N65" s="146">
        <f t="shared" si="25"/>
        <v>0</v>
      </c>
      <c r="O65" s="147">
        <f>SUM(C65:N65)</f>
        <v>117.15174125277235</v>
      </c>
      <c r="Q65" s="151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</row>
    <row r="66" spans="1:29" ht="13.5" hidden="1" thickBot="1" x14ac:dyDescent="0.25">
      <c r="A66" s="126">
        <f>A12</f>
        <v>1977</v>
      </c>
      <c r="B66" s="127" t="s">
        <v>13</v>
      </c>
      <c r="C66" s="148">
        <f>C12</f>
        <v>164.8</v>
      </c>
      <c r="D66" s="148">
        <f t="shared" ref="D66:N66" si="26">D12</f>
        <v>118</v>
      </c>
      <c r="E66" s="148">
        <f t="shared" si="26"/>
        <v>196.7</v>
      </c>
      <c r="F66" s="148">
        <f t="shared" si="26"/>
        <v>18.7</v>
      </c>
      <c r="G66" s="148">
        <f t="shared" si="26"/>
        <v>6</v>
      </c>
      <c r="H66" s="148">
        <f t="shared" si="26"/>
        <v>0</v>
      </c>
      <c r="I66" s="148">
        <f t="shared" si="26"/>
        <v>0</v>
      </c>
      <c r="J66" s="148">
        <f t="shared" si="26"/>
        <v>0</v>
      </c>
      <c r="K66" s="148">
        <f t="shared" si="26"/>
        <v>14</v>
      </c>
      <c r="L66" s="148">
        <f t="shared" si="26"/>
        <v>20.6</v>
      </c>
      <c r="M66" s="148">
        <f t="shared" si="26"/>
        <v>71.400000000000006</v>
      </c>
      <c r="N66" s="148">
        <f t="shared" si="26"/>
        <v>193.7</v>
      </c>
      <c r="O66" s="129">
        <f>SUM(C66:N66)</f>
        <v>803.90000000000009</v>
      </c>
      <c r="Q66" s="151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</row>
    <row r="67" spans="1:29" ht="13.5" hidden="1" thickBot="1" x14ac:dyDescent="0.25">
      <c r="A67" s="130"/>
      <c r="B67" s="127" t="s">
        <v>14</v>
      </c>
      <c r="C67" s="131">
        <f>+C59</f>
        <v>118.85492597153566</v>
      </c>
      <c r="D67" s="131">
        <f t="shared" ref="D67:N67" si="27">+D59</f>
        <v>94.667641300100257</v>
      </c>
      <c r="E67" s="131">
        <f t="shared" si="27"/>
        <v>90.663870683553242</v>
      </c>
      <c r="F67" s="131">
        <f t="shared" si="27"/>
        <v>62.184811077850192</v>
      </c>
      <c r="G67" s="131">
        <f t="shared" si="27"/>
        <v>42.468956526222655</v>
      </c>
      <c r="H67" s="131">
        <f t="shared" si="27"/>
        <v>28.228172740104629</v>
      </c>
      <c r="I67" s="131">
        <f t="shared" si="27"/>
        <v>28.46134383799042</v>
      </c>
      <c r="J67" s="131">
        <f t="shared" si="27"/>
        <v>43.305258726059932</v>
      </c>
      <c r="K67" s="131">
        <f t="shared" si="27"/>
        <v>61.193788818213406</v>
      </c>
      <c r="L67" s="131">
        <f t="shared" si="27"/>
        <v>94.8062930970558</v>
      </c>
      <c r="M67" s="131">
        <f t="shared" si="27"/>
        <v>105.26038221009462</v>
      </c>
      <c r="N67" s="131">
        <f t="shared" si="27"/>
        <v>122.00772363975096</v>
      </c>
      <c r="O67" s="142">
        <f>SUM(C67:N67)</f>
        <v>892.10316862853165</v>
      </c>
      <c r="Q67" s="151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</row>
    <row r="68" spans="1:29" ht="13.5" hidden="1" thickBot="1" x14ac:dyDescent="0.25">
      <c r="A68" s="130"/>
      <c r="B68" s="132" t="s">
        <v>27</v>
      </c>
      <c r="C68" s="137">
        <f t="shared" ref="C68:N68" si="28">C66-C67</f>
        <v>45.945074028464347</v>
      </c>
      <c r="D68" s="149">
        <f t="shared" si="28"/>
        <v>23.332358699899743</v>
      </c>
      <c r="E68" s="149">
        <f t="shared" si="28"/>
        <v>106.03612931644675</v>
      </c>
      <c r="F68" s="149">
        <f t="shared" si="28"/>
        <v>-43.484811077850196</v>
      </c>
      <c r="G68" s="149">
        <f t="shared" si="28"/>
        <v>-36.468956526222655</v>
      </c>
      <c r="H68" s="149">
        <f t="shared" si="28"/>
        <v>-28.228172740104629</v>
      </c>
      <c r="I68" s="149">
        <f t="shared" si="28"/>
        <v>-28.46134383799042</v>
      </c>
      <c r="J68" s="149">
        <f t="shared" si="28"/>
        <v>-43.305258726059932</v>
      </c>
      <c r="K68" s="149">
        <f t="shared" si="28"/>
        <v>-47.193788818213406</v>
      </c>
      <c r="L68" s="149">
        <f t="shared" si="28"/>
        <v>-74.206293097055806</v>
      </c>
      <c r="M68" s="149">
        <f t="shared" si="28"/>
        <v>-33.860382210094613</v>
      </c>
      <c r="N68" s="150">
        <f t="shared" si="28"/>
        <v>71.692276360249025</v>
      </c>
      <c r="O68" s="136"/>
      <c r="Q68" s="151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</row>
    <row r="69" spans="1:29" ht="13.5" hidden="1" thickBot="1" x14ac:dyDescent="0.25">
      <c r="A69" s="130"/>
      <c r="B69" s="132" t="s">
        <v>15</v>
      </c>
      <c r="C69" s="137">
        <f>IF(C68&lt;0,N61*EXP(C68/$M$5),IF((C68+N61)&gt;$M$5,+$M$5,C68+N61))</f>
        <v>147.16489568574428</v>
      </c>
      <c r="D69" s="138">
        <f t="shared" ref="D69:N69" si="29">IF(D68&lt;0,C69*EXP(D68/$M$5),IF((D68+C69)&gt;$M$5,+$M$5,D68+C69))</f>
        <v>170.49725438564403</v>
      </c>
      <c r="E69" s="138">
        <f t="shared" si="29"/>
        <v>200</v>
      </c>
      <c r="F69" s="138">
        <f t="shared" si="29"/>
        <v>160.91774135515385</v>
      </c>
      <c r="G69" s="138">
        <f t="shared" si="29"/>
        <v>134.09500329108297</v>
      </c>
      <c r="H69" s="138">
        <f t="shared" si="29"/>
        <v>116.44367326832425</v>
      </c>
      <c r="I69" s="138">
        <f t="shared" si="29"/>
        <v>100.9980233277327</v>
      </c>
      <c r="J69" s="138">
        <f t="shared" si="29"/>
        <v>81.334855531964379</v>
      </c>
      <c r="K69" s="138">
        <f t="shared" si="29"/>
        <v>64.238691976252156</v>
      </c>
      <c r="L69" s="138">
        <f t="shared" si="29"/>
        <v>44.326125446882905</v>
      </c>
      <c r="M69" s="138">
        <f t="shared" si="29"/>
        <v>37.422507618204804</v>
      </c>
      <c r="N69" s="139">
        <f t="shared" si="29"/>
        <v>109.11478397845383</v>
      </c>
      <c r="O69" s="136"/>
      <c r="Q69" s="151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</row>
    <row r="70" spans="1:29" ht="13.5" hidden="1" thickBot="1" x14ac:dyDescent="0.25">
      <c r="A70" s="130"/>
      <c r="B70" s="140" t="s">
        <v>16</v>
      </c>
      <c r="C70" s="137">
        <f>C69-N61</f>
        <v>45.945074028464362</v>
      </c>
      <c r="D70" s="138">
        <f t="shared" ref="D70:N70" si="30">D69-C69</f>
        <v>23.332358699899743</v>
      </c>
      <c r="E70" s="138">
        <f t="shared" si="30"/>
        <v>29.502745614355973</v>
      </c>
      <c r="F70" s="138">
        <f t="shared" si="30"/>
        <v>-39.082258644846149</v>
      </c>
      <c r="G70" s="138">
        <f t="shared" si="30"/>
        <v>-26.822738064070876</v>
      </c>
      <c r="H70" s="138">
        <f t="shared" si="30"/>
        <v>-17.651330022758728</v>
      </c>
      <c r="I70" s="138">
        <f t="shared" si="30"/>
        <v>-15.445649940591551</v>
      </c>
      <c r="J70" s="138">
        <f t="shared" si="30"/>
        <v>-19.663167795768317</v>
      </c>
      <c r="K70" s="138">
        <f t="shared" si="30"/>
        <v>-17.096163555712224</v>
      </c>
      <c r="L70" s="138">
        <f t="shared" si="30"/>
        <v>-19.912566529369251</v>
      </c>
      <c r="M70" s="138">
        <f t="shared" si="30"/>
        <v>-6.9036178286781009</v>
      </c>
      <c r="N70" s="139">
        <f t="shared" si="30"/>
        <v>71.692276360249025</v>
      </c>
      <c r="O70" s="136"/>
      <c r="Q70" s="151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</row>
    <row r="71" spans="1:29" ht="13.5" hidden="1" thickBot="1" x14ac:dyDescent="0.25">
      <c r="A71" s="130"/>
      <c r="B71" s="132" t="s">
        <v>17</v>
      </c>
      <c r="C71" s="141">
        <f t="shared" ref="C71:N71" si="31">IF(C70&gt;=0,+C67,+C66+ABS(C70))</f>
        <v>118.85492597153566</v>
      </c>
      <c r="D71" s="138">
        <f t="shared" si="31"/>
        <v>94.667641300100257</v>
      </c>
      <c r="E71" s="138">
        <f t="shared" si="31"/>
        <v>90.663870683553242</v>
      </c>
      <c r="F71" s="138">
        <f t="shared" si="31"/>
        <v>57.782258644846152</v>
      </c>
      <c r="G71" s="138">
        <f t="shared" si="31"/>
        <v>32.822738064070876</v>
      </c>
      <c r="H71" s="138">
        <f t="shared" si="31"/>
        <v>17.651330022758728</v>
      </c>
      <c r="I71" s="138">
        <f t="shared" si="31"/>
        <v>15.445649940591551</v>
      </c>
      <c r="J71" s="138">
        <f t="shared" si="31"/>
        <v>19.663167795768317</v>
      </c>
      <c r="K71" s="138">
        <f t="shared" si="31"/>
        <v>31.096163555712224</v>
      </c>
      <c r="L71" s="138">
        <f t="shared" si="31"/>
        <v>40.512566529369252</v>
      </c>
      <c r="M71" s="138">
        <f t="shared" si="31"/>
        <v>78.303617828678114</v>
      </c>
      <c r="N71" s="139">
        <f t="shared" si="31"/>
        <v>122.00772363975096</v>
      </c>
      <c r="O71" s="142">
        <f>SUM(C71:N71)</f>
        <v>719.4716539767353</v>
      </c>
      <c r="Q71" s="151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</row>
    <row r="72" spans="1:29" ht="13.5" hidden="1" thickBot="1" x14ac:dyDescent="0.25">
      <c r="A72" s="130"/>
      <c r="B72" s="132" t="s">
        <v>18</v>
      </c>
      <c r="C72" s="141">
        <f>IF((+N61+C68)&gt;$M$5,(N61+ABS(C68))-$M$5,0)</f>
        <v>0</v>
      </c>
      <c r="D72" s="138">
        <f t="shared" ref="D72:N72" si="32">IF((+C69+D68)&gt;$M$5,(C69+ABS(D68))-$M$5,0)</f>
        <v>0</v>
      </c>
      <c r="E72" s="138">
        <f t="shared" si="32"/>
        <v>76.533383702090759</v>
      </c>
      <c r="F72" s="138">
        <f t="shared" si="32"/>
        <v>0</v>
      </c>
      <c r="G72" s="138">
        <f t="shared" si="32"/>
        <v>0</v>
      </c>
      <c r="H72" s="138">
        <f t="shared" si="32"/>
        <v>0</v>
      </c>
      <c r="I72" s="138">
        <f t="shared" si="32"/>
        <v>0</v>
      </c>
      <c r="J72" s="138">
        <f t="shared" si="32"/>
        <v>0</v>
      </c>
      <c r="K72" s="138">
        <f t="shared" si="32"/>
        <v>0</v>
      </c>
      <c r="L72" s="138">
        <f t="shared" si="32"/>
        <v>0</v>
      </c>
      <c r="M72" s="138">
        <f t="shared" si="32"/>
        <v>0</v>
      </c>
      <c r="N72" s="139">
        <f t="shared" si="32"/>
        <v>0</v>
      </c>
      <c r="O72" s="142">
        <f>SUM(C72:N72)</f>
        <v>76.533383702090759</v>
      </c>
    </row>
    <row r="73" spans="1:29" ht="13.5" hidden="1" thickBot="1" x14ac:dyDescent="0.25">
      <c r="A73" s="143"/>
      <c r="B73" s="132" t="s">
        <v>19</v>
      </c>
      <c r="C73" s="144">
        <f>C67-C71</f>
        <v>0</v>
      </c>
      <c r="D73" s="145">
        <f>D67-D71</f>
        <v>0</v>
      </c>
      <c r="E73" s="145">
        <f t="shared" ref="E73:N73" si="33">E67-E71</f>
        <v>0</v>
      </c>
      <c r="F73" s="145">
        <f t="shared" si="33"/>
        <v>4.4025524330040398</v>
      </c>
      <c r="G73" s="145">
        <f t="shared" si="33"/>
        <v>9.6462184621517792</v>
      </c>
      <c r="H73" s="145">
        <f t="shared" si="33"/>
        <v>10.576842717345901</v>
      </c>
      <c r="I73" s="145">
        <f t="shared" si="33"/>
        <v>13.015693897398869</v>
      </c>
      <c r="J73" s="145">
        <f t="shared" si="33"/>
        <v>23.642090930291616</v>
      </c>
      <c r="K73" s="145">
        <f t="shared" si="33"/>
        <v>30.097625262501182</v>
      </c>
      <c r="L73" s="145">
        <f t="shared" si="33"/>
        <v>54.293726567686548</v>
      </c>
      <c r="M73" s="145">
        <f t="shared" si="33"/>
        <v>26.956764381416505</v>
      </c>
      <c r="N73" s="146">
        <f t="shared" si="33"/>
        <v>0</v>
      </c>
      <c r="O73" s="147">
        <f>SUM(C73:N73)</f>
        <v>172.63151465179646</v>
      </c>
    </row>
    <row r="74" spans="1:29" ht="13.5" hidden="1" thickBot="1" x14ac:dyDescent="0.25">
      <c r="A74" s="126">
        <f>A13</f>
        <v>1978</v>
      </c>
      <c r="B74" s="127" t="s">
        <v>13</v>
      </c>
      <c r="C74" s="148">
        <f>C13</f>
        <v>204.7</v>
      </c>
      <c r="D74" s="148">
        <f t="shared" ref="D74:N74" si="34">D13</f>
        <v>54.7</v>
      </c>
      <c r="E74" s="148">
        <f t="shared" si="34"/>
        <v>180.8</v>
      </c>
      <c r="F74" s="148">
        <f t="shared" si="34"/>
        <v>36.299999999999997</v>
      </c>
      <c r="G74" s="148">
        <f t="shared" si="34"/>
        <v>0.9</v>
      </c>
      <c r="H74" s="148">
        <f t="shared" si="34"/>
        <v>10.6</v>
      </c>
      <c r="I74" s="148">
        <f t="shared" si="34"/>
        <v>0.2</v>
      </c>
      <c r="J74" s="148">
        <f t="shared" si="34"/>
        <v>0.3</v>
      </c>
      <c r="K74" s="148">
        <f t="shared" si="34"/>
        <v>6</v>
      </c>
      <c r="L74" s="148">
        <f t="shared" si="34"/>
        <v>42.7</v>
      </c>
      <c r="M74" s="148">
        <f t="shared" si="34"/>
        <v>97.8</v>
      </c>
      <c r="N74" s="148">
        <f t="shared" si="34"/>
        <v>135.19999999999999</v>
      </c>
      <c r="O74" s="129">
        <f>SUM(C74:N74)</f>
        <v>770.2</v>
      </c>
    </row>
    <row r="75" spans="1:29" ht="13.5" hidden="1" thickBot="1" x14ac:dyDescent="0.25">
      <c r="A75" s="130"/>
      <c r="B75" s="127" t="s">
        <v>14</v>
      </c>
      <c r="C75" s="131">
        <f>+C67</f>
        <v>118.85492597153566</v>
      </c>
      <c r="D75" s="131">
        <f t="shared" ref="D75:N75" si="35">+D67</f>
        <v>94.667641300100257</v>
      </c>
      <c r="E75" s="131">
        <f t="shared" si="35"/>
        <v>90.663870683553242</v>
      </c>
      <c r="F75" s="131">
        <f t="shared" si="35"/>
        <v>62.184811077850192</v>
      </c>
      <c r="G75" s="131">
        <f t="shared" si="35"/>
        <v>42.468956526222655</v>
      </c>
      <c r="H75" s="131">
        <f t="shared" si="35"/>
        <v>28.228172740104629</v>
      </c>
      <c r="I75" s="131">
        <f t="shared" si="35"/>
        <v>28.46134383799042</v>
      </c>
      <c r="J75" s="131">
        <f t="shared" si="35"/>
        <v>43.305258726059932</v>
      </c>
      <c r="K75" s="131">
        <f t="shared" si="35"/>
        <v>61.193788818213406</v>
      </c>
      <c r="L75" s="131">
        <f t="shared" si="35"/>
        <v>94.8062930970558</v>
      </c>
      <c r="M75" s="131">
        <f t="shared" si="35"/>
        <v>105.26038221009462</v>
      </c>
      <c r="N75" s="131">
        <f t="shared" si="35"/>
        <v>122.00772363975096</v>
      </c>
      <c r="O75" s="142">
        <f>SUM(C75:N75)</f>
        <v>892.10316862853165</v>
      </c>
    </row>
    <row r="76" spans="1:29" ht="13.5" hidden="1" thickBot="1" x14ac:dyDescent="0.25">
      <c r="A76" s="130"/>
      <c r="B76" s="132" t="s">
        <v>27</v>
      </c>
      <c r="C76" s="141">
        <f t="shared" ref="C76:N76" si="36">C74-C75</f>
        <v>85.845074028464325</v>
      </c>
      <c r="D76" s="138">
        <f t="shared" si="36"/>
        <v>-39.967641300100254</v>
      </c>
      <c r="E76" s="138">
        <f t="shared" si="36"/>
        <v>90.13612931644677</v>
      </c>
      <c r="F76" s="138">
        <f t="shared" si="36"/>
        <v>-25.884811077850195</v>
      </c>
      <c r="G76" s="138">
        <f t="shared" si="36"/>
        <v>-41.568956526222657</v>
      </c>
      <c r="H76" s="138">
        <f t="shared" si="36"/>
        <v>-17.628172740104631</v>
      </c>
      <c r="I76" s="138">
        <f t="shared" si="36"/>
        <v>-28.26134383799042</v>
      </c>
      <c r="J76" s="138">
        <f t="shared" si="36"/>
        <v>-43.005258726059935</v>
      </c>
      <c r="K76" s="138">
        <f t="shared" si="36"/>
        <v>-55.193788818213406</v>
      </c>
      <c r="L76" s="138">
        <f t="shared" si="36"/>
        <v>-52.106293097055797</v>
      </c>
      <c r="M76" s="138">
        <f t="shared" si="36"/>
        <v>-7.4603822100946218</v>
      </c>
      <c r="N76" s="139">
        <f t="shared" si="36"/>
        <v>13.192276360249025</v>
      </c>
      <c r="O76" s="136"/>
    </row>
    <row r="77" spans="1:29" ht="13.5" hidden="1" thickBot="1" x14ac:dyDescent="0.25">
      <c r="A77" s="130"/>
      <c r="B77" s="153" t="s">
        <v>15</v>
      </c>
      <c r="C77" s="141">
        <f>IF(C76&lt;0,N69*EXP(C76/$M$5),IF((C76+N69)&gt;$M$5,+$M$5,C76+N69))</f>
        <v>194.95985800691815</v>
      </c>
      <c r="D77" s="138">
        <f t="shared" ref="D77:N77" si="37">IF(D76&lt;0,C77*EXP(D76/$M$5),IF((D76+C77)&gt;$M$5,+$M$5,D76+C77))</f>
        <v>159.64545887403301</v>
      </c>
      <c r="E77" s="138">
        <f t="shared" si="37"/>
        <v>200</v>
      </c>
      <c r="F77" s="138">
        <f t="shared" si="37"/>
        <v>175.72026218343368</v>
      </c>
      <c r="G77" s="138">
        <f t="shared" si="37"/>
        <v>142.74338797192993</v>
      </c>
      <c r="H77" s="138">
        <f t="shared" si="37"/>
        <v>130.70039787714995</v>
      </c>
      <c r="I77" s="138">
        <f t="shared" si="37"/>
        <v>113.47708765221593</v>
      </c>
      <c r="J77" s="138">
        <f t="shared" si="37"/>
        <v>91.521567236256416</v>
      </c>
      <c r="K77" s="138">
        <f t="shared" si="37"/>
        <v>69.449905458854261</v>
      </c>
      <c r="L77" s="138">
        <f t="shared" si="37"/>
        <v>53.521007609683053</v>
      </c>
      <c r="M77" s="138">
        <f t="shared" si="37"/>
        <v>51.56134848225031</v>
      </c>
      <c r="N77" s="139">
        <f t="shared" si="37"/>
        <v>64.753624842499335</v>
      </c>
      <c r="O77" s="136"/>
    </row>
    <row r="78" spans="1:29" ht="13.5" hidden="1" thickBot="1" x14ac:dyDescent="0.25">
      <c r="A78" s="130"/>
      <c r="B78" s="153" t="s">
        <v>16</v>
      </c>
      <c r="C78" s="141">
        <f>C77-N69</f>
        <v>85.845074028464325</v>
      </c>
      <c r="D78" s="138">
        <f t="shared" ref="D78:N78" si="38">D77-C77</f>
        <v>-35.314399132885143</v>
      </c>
      <c r="E78" s="138">
        <f t="shared" si="38"/>
        <v>40.354541125966989</v>
      </c>
      <c r="F78" s="138">
        <f t="shared" si="38"/>
        <v>-24.279737816566325</v>
      </c>
      <c r="G78" s="138">
        <f t="shared" si="38"/>
        <v>-32.976874211503741</v>
      </c>
      <c r="H78" s="138">
        <f t="shared" si="38"/>
        <v>-12.042990094779981</v>
      </c>
      <c r="I78" s="138">
        <f t="shared" si="38"/>
        <v>-17.223310224934025</v>
      </c>
      <c r="J78" s="138">
        <f t="shared" si="38"/>
        <v>-21.955520415959512</v>
      </c>
      <c r="K78" s="138">
        <f t="shared" si="38"/>
        <v>-22.071661777402156</v>
      </c>
      <c r="L78" s="138">
        <f t="shared" si="38"/>
        <v>-15.928897849171207</v>
      </c>
      <c r="M78" s="138">
        <f t="shared" si="38"/>
        <v>-1.9596591274327437</v>
      </c>
      <c r="N78" s="139">
        <f t="shared" si="38"/>
        <v>13.192276360249025</v>
      </c>
      <c r="O78" s="136"/>
    </row>
    <row r="79" spans="1:29" ht="13.5" hidden="1" thickBot="1" x14ac:dyDescent="0.25">
      <c r="A79" s="130"/>
      <c r="B79" s="154" t="s">
        <v>17</v>
      </c>
      <c r="C79" s="141">
        <f t="shared" ref="C79:N79" si="39">IF(C78&gt;=0,+C75,+C74+ABS(C78))</f>
        <v>118.85492597153566</v>
      </c>
      <c r="D79" s="138">
        <f t="shared" si="39"/>
        <v>90.014399132885146</v>
      </c>
      <c r="E79" s="138">
        <f t="shared" si="39"/>
        <v>90.663870683553242</v>
      </c>
      <c r="F79" s="138">
        <f t="shared" si="39"/>
        <v>60.579737816566322</v>
      </c>
      <c r="G79" s="138">
        <f t="shared" si="39"/>
        <v>33.87687421150374</v>
      </c>
      <c r="H79" s="138">
        <f t="shared" si="39"/>
        <v>22.642990094779982</v>
      </c>
      <c r="I79" s="138">
        <f t="shared" si="39"/>
        <v>17.423310224934024</v>
      </c>
      <c r="J79" s="138">
        <f t="shared" si="39"/>
        <v>22.255520415959513</v>
      </c>
      <c r="K79" s="138">
        <f t="shared" si="39"/>
        <v>28.071661777402156</v>
      </c>
      <c r="L79" s="138">
        <f t="shared" si="39"/>
        <v>58.62889784917121</v>
      </c>
      <c r="M79" s="138">
        <f t="shared" si="39"/>
        <v>99.759659127432741</v>
      </c>
      <c r="N79" s="139">
        <f t="shared" si="39"/>
        <v>122.00772363975096</v>
      </c>
      <c r="O79" s="142">
        <f>SUM(C79:N79)</f>
        <v>764.77957094547469</v>
      </c>
    </row>
    <row r="80" spans="1:29" ht="13.5" hidden="1" thickBot="1" x14ac:dyDescent="0.25">
      <c r="A80" s="130"/>
      <c r="B80" s="153" t="s">
        <v>18</v>
      </c>
      <c r="C80" s="141">
        <f>IF((+N69+C76)&gt;$M$5,(N69+ABS(C76))-$M$5,0)</f>
        <v>0</v>
      </c>
      <c r="D80" s="138">
        <f t="shared" ref="D80:N80" si="40">IF((+C77+D76)&gt;$M$5,(C77+ABS(D76))-$M$5,0)</f>
        <v>0</v>
      </c>
      <c r="E80" s="138">
        <f t="shared" si="40"/>
        <v>49.781588190479795</v>
      </c>
      <c r="F80" s="138">
        <f t="shared" si="40"/>
        <v>0</v>
      </c>
      <c r="G80" s="138">
        <f t="shared" si="40"/>
        <v>0</v>
      </c>
      <c r="H80" s="138">
        <f t="shared" si="40"/>
        <v>0</v>
      </c>
      <c r="I80" s="138">
        <f t="shared" si="40"/>
        <v>0</v>
      </c>
      <c r="J80" s="138">
        <f t="shared" si="40"/>
        <v>0</v>
      </c>
      <c r="K80" s="138">
        <f t="shared" si="40"/>
        <v>0</v>
      </c>
      <c r="L80" s="138">
        <f t="shared" si="40"/>
        <v>0</v>
      </c>
      <c r="M80" s="138">
        <f t="shared" si="40"/>
        <v>0</v>
      </c>
      <c r="N80" s="139">
        <f t="shared" si="40"/>
        <v>0</v>
      </c>
      <c r="O80" s="142">
        <f>SUM(C80:N80)</f>
        <v>49.781588190479795</v>
      </c>
    </row>
    <row r="81" spans="1:15" ht="13.5" hidden="1" thickBot="1" x14ac:dyDescent="0.25">
      <c r="A81" s="143"/>
      <c r="B81" s="153" t="s">
        <v>19</v>
      </c>
      <c r="C81" s="141">
        <f>C75-C79</f>
        <v>0</v>
      </c>
      <c r="D81" s="138">
        <f>D75-D79</f>
        <v>4.6532421672151116</v>
      </c>
      <c r="E81" s="138">
        <f t="shared" ref="E81:N81" si="41">E75-E79</f>
        <v>0</v>
      </c>
      <c r="F81" s="138">
        <f t="shared" si="41"/>
        <v>1.6050732612838701</v>
      </c>
      <c r="G81" s="138">
        <f t="shared" si="41"/>
        <v>8.5920823147189154</v>
      </c>
      <c r="H81" s="138">
        <f t="shared" si="41"/>
        <v>5.5851826453246467</v>
      </c>
      <c r="I81" s="138">
        <f t="shared" si="41"/>
        <v>11.038033613056395</v>
      </c>
      <c r="J81" s="138">
        <f t="shared" si="41"/>
        <v>21.04973831010042</v>
      </c>
      <c r="K81" s="138">
        <f t="shared" si="41"/>
        <v>33.12212704081125</v>
      </c>
      <c r="L81" s="138">
        <f t="shared" si="41"/>
        <v>36.17739524788459</v>
      </c>
      <c r="M81" s="138">
        <f t="shared" si="41"/>
        <v>5.500723082661878</v>
      </c>
      <c r="N81" s="139">
        <f t="shared" si="41"/>
        <v>0</v>
      </c>
      <c r="O81" s="147">
        <f>SUM(C81:N81)</f>
        <v>127.32359768305707</v>
      </c>
    </row>
    <row r="82" spans="1:15" ht="13.5" hidden="1" thickBot="1" x14ac:dyDescent="0.25">
      <c r="A82" s="126">
        <f>A14</f>
        <v>1979</v>
      </c>
      <c r="B82" s="127" t="s">
        <v>13</v>
      </c>
      <c r="C82" s="148">
        <f>C14</f>
        <v>172.5</v>
      </c>
      <c r="D82" s="148">
        <f t="shared" ref="D82:N82" si="42">D14</f>
        <v>182.8</v>
      </c>
      <c r="E82" s="148">
        <f t="shared" si="42"/>
        <v>199.3</v>
      </c>
      <c r="F82" s="148">
        <f t="shared" si="42"/>
        <v>24.8</v>
      </c>
      <c r="G82" s="148">
        <f t="shared" si="42"/>
        <v>6</v>
      </c>
      <c r="H82" s="148">
        <f t="shared" si="42"/>
        <v>4.0999999999999996</v>
      </c>
      <c r="I82" s="148">
        <f t="shared" si="42"/>
        <v>0</v>
      </c>
      <c r="J82" s="148">
        <f t="shared" si="42"/>
        <v>3.1</v>
      </c>
      <c r="K82" s="148">
        <f t="shared" si="42"/>
        <v>0</v>
      </c>
      <c r="L82" s="148">
        <f t="shared" si="42"/>
        <v>4.7</v>
      </c>
      <c r="M82" s="148">
        <f t="shared" si="42"/>
        <v>29.6</v>
      </c>
      <c r="N82" s="148">
        <f t="shared" si="42"/>
        <v>169.7</v>
      </c>
      <c r="O82" s="129">
        <f>SUM(C82:N82)</f>
        <v>796.60000000000014</v>
      </c>
    </row>
    <row r="83" spans="1:15" ht="13.5" hidden="1" thickBot="1" x14ac:dyDescent="0.25">
      <c r="A83" s="130"/>
      <c r="B83" s="127" t="s">
        <v>14</v>
      </c>
      <c r="C83" s="131">
        <f>+C75</f>
        <v>118.85492597153566</v>
      </c>
      <c r="D83" s="131">
        <f t="shared" ref="D83:N83" si="43">+D75</f>
        <v>94.667641300100257</v>
      </c>
      <c r="E83" s="131">
        <f t="shared" si="43"/>
        <v>90.663870683553242</v>
      </c>
      <c r="F83" s="131">
        <f t="shared" si="43"/>
        <v>62.184811077850192</v>
      </c>
      <c r="G83" s="131">
        <f t="shared" si="43"/>
        <v>42.468956526222655</v>
      </c>
      <c r="H83" s="131">
        <f t="shared" si="43"/>
        <v>28.228172740104629</v>
      </c>
      <c r="I83" s="131">
        <f t="shared" si="43"/>
        <v>28.46134383799042</v>
      </c>
      <c r="J83" s="131">
        <f t="shared" si="43"/>
        <v>43.305258726059932</v>
      </c>
      <c r="K83" s="131">
        <f t="shared" si="43"/>
        <v>61.193788818213406</v>
      </c>
      <c r="L83" s="131">
        <f t="shared" si="43"/>
        <v>94.8062930970558</v>
      </c>
      <c r="M83" s="131">
        <f t="shared" si="43"/>
        <v>105.26038221009462</v>
      </c>
      <c r="N83" s="131">
        <f t="shared" si="43"/>
        <v>122.00772363975096</v>
      </c>
      <c r="O83" s="142">
        <f>SUM(C83:N83)</f>
        <v>892.10316862853165</v>
      </c>
    </row>
    <row r="84" spans="1:15" ht="13.5" hidden="1" thickBot="1" x14ac:dyDescent="0.25">
      <c r="A84" s="130"/>
      <c r="B84" s="132" t="s">
        <v>27</v>
      </c>
      <c r="C84" s="141">
        <f t="shared" ref="C84:N84" si="44">C82-C83</f>
        <v>53.645074028464336</v>
      </c>
      <c r="D84" s="138">
        <f t="shared" si="44"/>
        <v>88.132358699899754</v>
      </c>
      <c r="E84" s="138">
        <f t="shared" si="44"/>
        <v>108.63612931644677</v>
      </c>
      <c r="F84" s="138">
        <f t="shared" si="44"/>
        <v>-37.384811077850188</v>
      </c>
      <c r="G84" s="138">
        <f t="shared" si="44"/>
        <v>-36.468956526222655</v>
      </c>
      <c r="H84" s="138">
        <f t="shared" si="44"/>
        <v>-24.128172740104631</v>
      </c>
      <c r="I84" s="138">
        <f t="shared" si="44"/>
        <v>-28.46134383799042</v>
      </c>
      <c r="J84" s="138">
        <f t="shared" si="44"/>
        <v>-40.205258726059931</v>
      </c>
      <c r="K84" s="138">
        <f t="shared" si="44"/>
        <v>-61.193788818213406</v>
      </c>
      <c r="L84" s="138">
        <f t="shared" si="44"/>
        <v>-90.106293097055797</v>
      </c>
      <c r="M84" s="138">
        <f t="shared" si="44"/>
        <v>-75.66038221009461</v>
      </c>
      <c r="N84" s="139">
        <f t="shared" si="44"/>
        <v>47.692276360249025</v>
      </c>
      <c r="O84" s="136"/>
    </row>
    <row r="85" spans="1:15" ht="13.5" hidden="1" thickBot="1" x14ac:dyDescent="0.25">
      <c r="A85" s="130"/>
      <c r="B85" s="153" t="s">
        <v>15</v>
      </c>
      <c r="C85" s="141">
        <f>IF(C84&lt;0,N77*EXP(C84/$M$5),IF((C84+N77)&gt;$M$5,+$M$5,C84+N77))</f>
        <v>118.39869887096367</v>
      </c>
      <c r="D85" s="138">
        <f t="shared" ref="D85:N85" si="45">IF(D84&lt;0,C85*EXP(D84/$M$5),IF((D84+C85)&gt;$M$5,+$M$5,D84+C85))</f>
        <v>200</v>
      </c>
      <c r="E85" s="138">
        <f t="shared" si="45"/>
        <v>200</v>
      </c>
      <c r="F85" s="138">
        <f t="shared" si="45"/>
        <v>165.90134611182111</v>
      </c>
      <c r="G85" s="138">
        <f t="shared" si="45"/>
        <v>138.24791079909869</v>
      </c>
      <c r="H85" s="138">
        <f t="shared" si="45"/>
        <v>122.53634315824704</v>
      </c>
      <c r="I85" s="138">
        <f t="shared" si="45"/>
        <v>106.28253212412419</v>
      </c>
      <c r="J85" s="138">
        <f t="shared" si="45"/>
        <v>86.927518611257213</v>
      </c>
      <c r="K85" s="138">
        <f t="shared" si="45"/>
        <v>64.014249557686028</v>
      </c>
      <c r="L85" s="138">
        <f t="shared" si="45"/>
        <v>40.795600406861851</v>
      </c>
      <c r="M85" s="138">
        <f t="shared" si="45"/>
        <v>27.945951226498607</v>
      </c>
      <c r="N85" s="139">
        <f t="shared" si="45"/>
        <v>75.638227586747632</v>
      </c>
      <c r="O85" s="136"/>
    </row>
    <row r="86" spans="1:15" ht="13.5" hidden="1" thickBot="1" x14ac:dyDescent="0.25">
      <c r="A86" s="130"/>
      <c r="B86" s="153" t="s">
        <v>16</v>
      </c>
      <c r="C86" s="141">
        <f>C85-N77</f>
        <v>53.645074028464336</v>
      </c>
      <c r="D86" s="138">
        <f t="shared" ref="D86:N86" si="46">D85-C85</f>
        <v>81.601301129036329</v>
      </c>
      <c r="E86" s="138">
        <f t="shared" si="46"/>
        <v>0</v>
      </c>
      <c r="F86" s="138">
        <f t="shared" si="46"/>
        <v>-34.098653888178887</v>
      </c>
      <c r="G86" s="138">
        <f t="shared" si="46"/>
        <v>-27.653435312722422</v>
      </c>
      <c r="H86" s="138">
        <f t="shared" si="46"/>
        <v>-15.711567640851655</v>
      </c>
      <c r="I86" s="138">
        <f t="shared" si="46"/>
        <v>-16.253811034122847</v>
      </c>
      <c r="J86" s="138">
        <f t="shared" si="46"/>
        <v>-19.355013512866975</v>
      </c>
      <c r="K86" s="138">
        <f t="shared" si="46"/>
        <v>-22.913269053571184</v>
      </c>
      <c r="L86" s="138">
        <f t="shared" si="46"/>
        <v>-23.218649150824177</v>
      </c>
      <c r="M86" s="138">
        <f t="shared" si="46"/>
        <v>-12.849649180363244</v>
      </c>
      <c r="N86" s="139">
        <f t="shared" si="46"/>
        <v>47.692276360249025</v>
      </c>
      <c r="O86" s="136"/>
    </row>
    <row r="87" spans="1:15" ht="13.5" hidden="1" thickBot="1" x14ac:dyDescent="0.25">
      <c r="A87" s="130"/>
      <c r="B87" s="154" t="s">
        <v>17</v>
      </c>
      <c r="C87" s="141">
        <f t="shared" ref="C87:N87" si="47">IF(C86&gt;=0,+C83,+C82+ABS(C86))</f>
        <v>118.85492597153566</v>
      </c>
      <c r="D87" s="138">
        <f t="shared" si="47"/>
        <v>94.667641300100257</v>
      </c>
      <c r="E87" s="138">
        <f t="shared" si="47"/>
        <v>90.663870683553242</v>
      </c>
      <c r="F87" s="138">
        <f t="shared" si="47"/>
        <v>58.898653888178885</v>
      </c>
      <c r="G87" s="138">
        <f t="shared" si="47"/>
        <v>33.653435312722422</v>
      </c>
      <c r="H87" s="138">
        <f t="shared" si="47"/>
        <v>19.811567640851656</v>
      </c>
      <c r="I87" s="138">
        <f t="shared" si="47"/>
        <v>16.253811034122847</v>
      </c>
      <c r="J87" s="138">
        <f t="shared" si="47"/>
        <v>22.455013512866977</v>
      </c>
      <c r="K87" s="138">
        <f t="shared" si="47"/>
        <v>22.913269053571184</v>
      </c>
      <c r="L87" s="138">
        <f t="shared" si="47"/>
        <v>27.918649150824177</v>
      </c>
      <c r="M87" s="138">
        <f t="shared" si="47"/>
        <v>42.449649180363245</v>
      </c>
      <c r="N87" s="139">
        <f t="shared" si="47"/>
        <v>122.00772363975096</v>
      </c>
      <c r="O87" s="142">
        <f>SUM(C87:N87)</f>
        <v>670.54821036844146</v>
      </c>
    </row>
    <row r="88" spans="1:15" ht="13.5" hidden="1" thickBot="1" x14ac:dyDescent="0.25">
      <c r="A88" s="130"/>
      <c r="B88" s="153" t="s">
        <v>18</v>
      </c>
      <c r="C88" s="141">
        <f>IF((+N77+C84)&gt;$M$5,(N77+ABS(C84))-$M$5,0)</f>
        <v>0</v>
      </c>
      <c r="D88" s="138">
        <f t="shared" ref="D88:N88" si="48">IF((+C85+D84)&gt;$M$5,(C85+ABS(D84))-$M$5,0)</f>
        <v>6.5310575708634246</v>
      </c>
      <c r="E88" s="138">
        <f t="shared" si="48"/>
        <v>108.63612931644678</v>
      </c>
      <c r="F88" s="138">
        <f t="shared" si="48"/>
        <v>0</v>
      </c>
      <c r="G88" s="138">
        <f t="shared" si="48"/>
        <v>0</v>
      </c>
      <c r="H88" s="138">
        <f t="shared" si="48"/>
        <v>0</v>
      </c>
      <c r="I88" s="138">
        <f t="shared" si="48"/>
        <v>0</v>
      </c>
      <c r="J88" s="138">
        <f t="shared" si="48"/>
        <v>0</v>
      </c>
      <c r="K88" s="138">
        <f t="shared" si="48"/>
        <v>0</v>
      </c>
      <c r="L88" s="138">
        <f t="shared" si="48"/>
        <v>0</v>
      </c>
      <c r="M88" s="138">
        <f t="shared" si="48"/>
        <v>0</v>
      </c>
      <c r="N88" s="139">
        <f t="shared" si="48"/>
        <v>0</v>
      </c>
      <c r="O88" s="142">
        <f>SUM(C88:N88)</f>
        <v>115.16718688731021</v>
      </c>
    </row>
    <row r="89" spans="1:15" ht="13.5" hidden="1" thickBot="1" x14ac:dyDescent="0.25">
      <c r="A89" s="143"/>
      <c r="B89" s="153" t="s">
        <v>19</v>
      </c>
      <c r="C89" s="141">
        <f>C83-C87</f>
        <v>0</v>
      </c>
      <c r="D89" s="138">
        <f>D83-D87</f>
        <v>0</v>
      </c>
      <c r="E89" s="138">
        <f t="shared" ref="E89:N89" si="49">E83-E87</f>
        <v>0</v>
      </c>
      <c r="F89" s="138">
        <f t="shared" si="49"/>
        <v>3.2861571896713073</v>
      </c>
      <c r="G89" s="138">
        <f t="shared" si="49"/>
        <v>8.815521213500233</v>
      </c>
      <c r="H89" s="138">
        <f t="shared" si="49"/>
        <v>8.4166050992529726</v>
      </c>
      <c r="I89" s="138">
        <f t="shared" si="49"/>
        <v>12.207532803867572</v>
      </c>
      <c r="J89" s="138">
        <f t="shared" si="49"/>
        <v>20.850245213192956</v>
      </c>
      <c r="K89" s="138">
        <f t="shared" si="49"/>
        <v>38.280519764642222</v>
      </c>
      <c r="L89" s="138">
        <f t="shared" si="49"/>
        <v>66.88764394623162</v>
      </c>
      <c r="M89" s="138">
        <f t="shared" si="49"/>
        <v>62.810733029731374</v>
      </c>
      <c r="N89" s="139">
        <f t="shared" si="49"/>
        <v>0</v>
      </c>
      <c r="O89" s="147">
        <f>SUM(C89:N89)</f>
        <v>221.55495826009027</v>
      </c>
    </row>
    <row r="90" spans="1:15" ht="13.5" hidden="1" thickBot="1" x14ac:dyDescent="0.25">
      <c r="A90" s="126">
        <f>A15</f>
        <v>1980</v>
      </c>
      <c r="B90" s="127" t="s">
        <v>13</v>
      </c>
      <c r="C90" s="148">
        <f>C15</f>
        <v>285.3</v>
      </c>
      <c r="D90" s="148">
        <f t="shared" ref="D90:N90" si="50">D15</f>
        <v>237.8</v>
      </c>
      <c r="E90" s="148">
        <f t="shared" si="50"/>
        <v>58.2</v>
      </c>
      <c r="F90" s="148">
        <f t="shared" si="50"/>
        <v>88.6</v>
      </c>
      <c r="G90" s="148">
        <f t="shared" si="50"/>
        <v>0.9</v>
      </c>
      <c r="H90" s="148">
        <f t="shared" si="50"/>
        <v>0</v>
      </c>
      <c r="I90" s="148">
        <f t="shared" si="50"/>
        <v>1.2</v>
      </c>
      <c r="J90" s="148">
        <f t="shared" si="50"/>
        <v>7.4</v>
      </c>
      <c r="K90" s="148">
        <f t="shared" si="50"/>
        <v>1.4</v>
      </c>
      <c r="L90" s="148">
        <f t="shared" si="50"/>
        <v>83.3</v>
      </c>
      <c r="M90" s="148">
        <f t="shared" si="50"/>
        <v>42</v>
      </c>
      <c r="N90" s="148">
        <f t="shared" si="50"/>
        <v>69.3</v>
      </c>
      <c r="O90" s="129">
        <f>SUM(C90:N90)</f>
        <v>875.4</v>
      </c>
    </row>
    <row r="91" spans="1:15" ht="13.5" hidden="1" thickBot="1" x14ac:dyDescent="0.25">
      <c r="A91" s="130"/>
      <c r="B91" s="127" t="s">
        <v>14</v>
      </c>
      <c r="C91" s="131">
        <f>+C83</f>
        <v>118.85492597153566</v>
      </c>
      <c r="D91" s="131">
        <f t="shared" ref="D91:N91" si="51">+D83</f>
        <v>94.667641300100257</v>
      </c>
      <c r="E91" s="131">
        <f t="shared" si="51"/>
        <v>90.663870683553242</v>
      </c>
      <c r="F91" s="131">
        <f t="shared" si="51"/>
        <v>62.184811077850192</v>
      </c>
      <c r="G91" s="131">
        <f t="shared" si="51"/>
        <v>42.468956526222655</v>
      </c>
      <c r="H91" s="131">
        <f t="shared" si="51"/>
        <v>28.228172740104629</v>
      </c>
      <c r="I91" s="131">
        <f t="shared" si="51"/>
        <v>28.46134383799042</v>
      </c>
      <c r="J91" s="131">
        <f t="shared" si="51"/>
        <v>43.305258726059932</v>
      </c>
      <c r="K91" s="131">
        <f t="shared" si="51"/>
        <v>61.193788818213406</v>
      </c>
      <c r="L91" s="131">
        <f t="shared" si="51"/>
        <v>94.8062930970558</v>
      </c>
      <c r="M91" s="131">
        <f t="shared" si="51"/>
        <v>105.26038221009462</v>
      </c>
      <c r="N91" s="131">
        <f t="shared" si="51"/>
        <v>122.00772363975096</v>
      </c>
      <c r="O91" s="142">
        <f>SUM(C91:N91)</f>
        <v>892.10316862853165</v>
      </c>
    </row>
    <row r="92" spans="1:15" ht="13.5" hidden="1" thickBot="1" x14ac:dyDescent="0.25">
      <c r="A92" s="130"/>
      <c r="B92" s="132" t="s">
        <v>27</v>
      </c>
      <c r="C92" s="141">
        <f t="shared" ref="C92:N92" si="52">C90-C91</f>
        <v>166.44507402846435</v>
      </c>
      <c r="D92" s="138">
        <f t="shared" si="52"/>
        <v>143.13235869989975</v>
      </c>
      <c r="E92" s="138">
        <f t="shared" si="52"/>
        <v>-32.463870683553239</v>
      </c>
      <c r="F92" s="138">
        <f t="shared" si="52"/>
        <v>26.415188922149802</v>
      </c>
      <c r="G92" s="138">
        <f t="shared" si="52"/>
        <v>-41.568956526222657</v>
      </c>
      <c r="H92" s="138">
        <f t="shared" si="52"/>
        <v>-28.228172740104629</v>
      </c>
      <c r="I92" s="138">
        <f t="shared" si="52"/>
        <v>-27.26134383799042</v>
      </c>
      <c r="J92" s="138">
        <f t="shared" si="52"/>
        <v>-35.905258726059934</v>
      </c>
      <c r="K92" s="138">
        <f t="shared" si="52"/>
        <v>-59.793788818213407</v>
      </c>
      <c r="L92" s="138">
        <f t="shared" si="52"/>
        <v>-11.506293097055803</v>
      </c>
      <c r="M92" s="138">
        <f t="shared" si="52"/>
        <v>-63.260382210094619</v>
      </c>
      <c r="N92" s="139">
        <f t="shared" si="52"/>
        <v>-52.707723639750967</v>
      </c>
      <c r="O92" s="136"/>
    </row>
    <row r="93" spans="1:15" ht="13.5" hidden="1" thickBot="1" x14ac:dyDescent="0.25">
      <c r="A93" s="130"/>
      <c r="B93" s="153" t="s">
        <v>15</v>
      </c>
      <c r="C93" s="141">
        <f>IF(C92&lt;0,N85*EXP(C92/$M$5),IF((C92+N85)&gt;$M$5,+$M$5,C92+N85))</f>
        <v>200</v>
      </c>
      <c r="D93" s="138">
        <f t="shared" ref="D93:N93" si="53">IF(D92&lt;0,C93*EXP(D92/$M$5),IF((D92+C93)&gt;$M$5,+$M$5,D92+C93))</f>
        <v>200</v>
      </c>
      <c r="E93" s="138">
        <f t="shared" si="53"/>
        <v>170.03393131942872</v>
      </c>
      <c r="F93" s="138">
        <f t="shared" si="53"/>
        <v>196.44912024157853</v>
      </c>
      <c r="G93" s="138">
        <f t="shared" si="53"/>
        <v>159.58212581150843</v>
      </c>
      <c r="H93" s="138">
        <f t="shared" si="53"/>
        <v>138.57584892348922</v>
      </c>
      <c r="I93" s="138">
        <f t="shared" si="53"/>
        <v>120.91781527103294</v>
      </c>
      <c r="J93" s="138">
        <f t="shared" si="53"/>
        <v>101.04690435149689</v>
      </c>
      <c r="K93" s="138">
        <f t="shared" si="53"/>
        <v>74.934609842415526</v>
      </c>
      <c r="L93" s="138">
        <f t="shared" si="53"/>
        <v>70.745179433366374</v>
      </c>
      <c r="M93" s="138">
        <f t="shared" si="53"/>
        <v>51.561872170532496</v>
      </c>
      <c r="N93" s="139">
        <f t="shared" si="53"/>
        <v>39.616427564850447</v>
      </c>
      <c r="O93" s="136"/>
    </row>
    <row r="94" spans="1:15" ht="13.5" hidden="1" thickBot="1" x14ac:dyDescent="0.25">
      <c r="A94" s="130"/>
      <c r="B94" s="153" t="s">
        <v>16</v>
      </c>
      <c r="C94" s="141">
        <f>C93-N85</f>
        <v>124.36177241325237</v>
      </c>
      <c r="D94" s="138">
        <f t="shared" ref="D94:N94" si="54">D93-C93</f>
        <v>0</v>
      </c>
      <c r="E94" s="138">
        <f t="shared" si="54"/>
        <v>-29.966068680571283</v>
      </c>
      <c r="F94" s="138">
        <f t="shared" si="54"/>
        <v>26.41518892214981</v>
      </c>
      <c r="G94" s="138">
        <f t="shared" si="54"/>
        <v>-36.866994430070093</v>
      </c>
      <c r="H94" s="138">
        <f t="shared" si="54"/>
        <v>-21.006276888019215</v>
      </c>
      <c r="I94" s="138">
        <f t="shared" si="54"/>
        <v>-17.658033652456282</v>
      </c>
      <c r="J94" s="138">
        <f t="shared" si="54"/>
        <v>-19.870910919536044</v>
      </c>
      <c r="K94" s="138">
        <f t="shared" si="54"/>
        <v>-26.112294509081366</v>
      </c>
      <c r="L94" s="138">
        <f t="shared" si="54"/>
        <v>-4.1894304090491516</v>
      </c>
      <c r="M94" s="138">
        <f t="shared" si="54"/>
        <v>-19.183307262833878</v>
      </c>
      <c r="N94" s="139">
        <f t="shared" si="54"/>
        <v>-11.945444605682049</v>
      </c>
      <c r="O94" s="136"/>
    </row>
    <row r="95" spans="1:15" ht="13.5" hidden="1" thickBot="1" x14ac:dyDescent="0.25">
      <c r="A95" s="130"/>
      <c r="B95" s="154" t="s">
        <v>17</v>
      </c>
      <c r="C95" s="141">
        <f t="shared" ref="C95:N95" si="55">IF(C94&gt;=0,+C91,+C90+ABS(C94))</f>
        <v>118.85492597153566</v>
      </c>
      <c r="D95" s="138">
        <f t="shared" si="55"/>
        <v>94.667641300100257</v>
      </c>
      <c r="E95" s="138">
        <f t="shared" si="55"/>
        <v>88.166068680571286</v>
      </c>
      <c r="F95" s="138">
        <f t="shared" si="55"/>
        <v>62.184811077850192</v>
      </c>
      <c r="G95" s="138">
        <f t="shared" si="55"/>
        <v>37.766994430070092</v>
      </c>
      <c r="H95" s="138">
        <f t="shared" si="55"/>
        <v>21.006276888019215</v>
      </c>
      <c r="I95" s="138">
        <f t="shared" si="55"/>
        <v>18.858033652456282</v>
      </c>
      <c r="J95" s="138">
        <f t="shared" si="55"/>
        <v>27.270910919536043</v>
      </c>
      <c r="K95" s="138">
        <f t="shared" si="55"/>
        <v>27.512294509081364</v>
      </c>
      <c r="L95" s="138">
        <f t="shared" si="55"/>
        <v>87.489430409049149</v>
      </c>
      <c r="M95" s="138">
        <f t="shared" si="55"/>
        <v>61.183307262833878</v>
      </c>
      <c r="N95" s="139">
        <f t="shared" si="55"/>
        <v>81.245444605682053</v>
      </c>
      <c r="O95" s="142">
        <f>SUM(C95:N95)</f>
        <v>726.20613970678551</v>
      </c>
    </row>
    <row r="96" spans="1:15" ht="13.5" hidden="1" thickBot="1" x14ac:dyDescent="0.25">
      <c r="A96" s="130"/>
      <c r="B96" s="153" t="s">
        <v>18</v>
      </c>
      <c r="C96" s="141">
        <f>IF((+N85+C92)&gt;$M$5,(N85+ABS(C92))-$M$5,0)</f>
        <v>42.08330161521198</v>
      </c>
      <c r="D96" s="138">
        <f t="shared" ref="D96:N96" si="56">IF((+C93+D92)&gt;$M$5,(C93+ABS(D92))-$M$5,0)</f>
        <v>143.13235869989978</v>
      </c>
      <c r="E96" s="138">
        <f t="shared" si="56"/>
        <v>0</v>
      </c>
      <c r="F96" s="138">
        <f t="shared" si="56"/>
        <v>0</v>
      </c>
      <c r="G96" s="138">
        <f t="shared" si="56"/>
        <v>0</v>
      </c>
      <c r="H96" s="138">
        <f t="shared" si="56"/>
        <v>0</v>
      </c>
      <c r="I96" s="138">
        <f t="shared" si="56"/>
        <v>0</v>
      </c>
      <c r="J96" s="138">
        <f t="shared" si="56"/>
        <v>0</v>
      </c>
      <c r="K96" s="138">
        <f t="shared" si="56"/>
        <v>0</v>
      </c>
      <c r="L96" s="138">
        <f t="shared" si="56"/>
        <v>0</v>
      </c>
      <c r="M96" s="138">
        <f t="shared" si="56"/>
        <v>0</v>
      </c>
      <c r="N96" s="139">
        <f t="shared" si="56"/>
        <v>0</v>
      </c>
      <c r="O96" s="142">
        <f>SUM(C96:N96)</f>
        <v>185.21566031511176</v>
      </c>
    </row>
    <row r="97" spans="1:15" ht="13.5" hidden="1" thickBot="1" x14ac:dyDescent="0.25">
      <c r="A97" s="143"/>
      <c r="B97" s="153" t="s">
        <v>19</v>
      </c>
      <c r="C97" s="141">
        <f>C91-C95</f>
        <v>0</v>
      </c>
      <c r="D97" s="138">
        <f>D91-D95</f>
        <v>0</v>
      </c>
      <c r="E97" s="138">
        <f t="shared" ref="E97:N97" si="57">E91-E95</f>
        <v>2.4978020029819561</v>
      </c>
      <c r="F97" s="138">
        <f t="shared" si="57"/>
        <v>0</v>
      </c>
      <c r="G97" s="138">
        <f t="shared" si="57"/>
        <v>4.7019620961525632</v>
      </c>
      <c r="H97" s="138">
        <f t="shared" si="57"/>
        <v>7.2218958520854137</v>
      </c>
      <c r="I97" s="138">
        <f t="shared" si="57"/>
        <v>9.6033101855341378</v>
      </c>
      <c r="J97" s="138">
        <f t="shared" si="57"/>
        <v>16.03434780652389</v>
      </c>
      <c r="K97" s="138">
        <f t="shared" si="57"/>
        <v>33.681494309132042</v>
      </c>
      <c r="L97" s="138">
        <f t="shared" si="57"/>
        <v>7.3168626880066512</v>
      </c>
      <c r="M97" s="138">
        <f t="shared" si="57"/>
        <v>44.077074947260741</v>
      </c>
      <c r="N97" s="139">
        <f t="shared" si="57"/>
        <v>40.762279034068911</v>
      </c>
      <c r="O97" s="147">
        <f>SUM(C97:N97)</f>
        <v>165.89702892174631</v>
      </c>
    </row>
    <row r="98" spans="1:15" ht="13.5" hidden="1" thickBot="1" x14ac:dyDescent="0.25">
      <c r="A98" s="126">
        <f>A16</f>
        <v>1981</v>
      </c>
      <c r="B98" s="127" t="s">
        <v>13</v>
      </c>
      <c r="C98" s="148">
        <f>C16</f>
        <v>159</v>
      </c>
      <c r="D98" s="148">
        <f t="shared" ref="D98:N98" si="58">D16</f>
        <v>229.2</v>
      </c>
      <c r="E98" s="148">
        <f t="shared" si="58"/>
        <v>125.4</v>
      </c>
      <c r="F98" s="148">
        <f t="shared" si="58"/>
        <v>91.5</v>
      </c>
      <c r="G98" s="148">
        <f t="shared" si="58"/>
        <v>7</v>
      </c>
      <c r="H98" s="148">
        <f t="shared" si="58"/>
        <v>0</v>
      </c>
      <c r="I98" s="148">
        <f t="shared" si="58"/>
        <v>1.4</v>
      </c>
      <c r="J98" s="148">
        <f t="shared" si="58"/>
        <v>1</v>
      </c>
      <c r="K98" s="148">
        <f t="shared" si="58"/>
        <v>15.4</v>
      </c>
      <c r="L98" s="148">
        <f t="shared" si="58"/>
        <v>15.7</v>
      </c>
      <c r="M98" s="148">
        <f t="shared" si="58"/>
        <v>37.1</v>
      </c>
      <c r="N98" s="148">
        <f t="shared" si="58"/>
        <v>87.7</v>
      </c>
      <c r="O98" s="129">
        <f>SUM(C98:N98)</f>
        <v>770.40000000000009</v>
      </c>
    </row>
    <row r="99" spans="1:15" ht="13.5" hidden="1" thickBot="1" x14ac:dyDescent="0.25">
      <c r="A99" s="130"/>
      <c r="B99" s="127" t="s">
        <v>14</v>
      </c>
      <c r="C99" s="131">
        <f>+C91</f>
        <v>118.85492597153566</v>
      </c>
      <c r="D99" s="131">
        <f t="shared" ref="D99:N99" si="59">+D91</f>
        <v>94.667641300100257</v>
      </c>
      <c r="E99" s="131">
        <f t="shared" si="59"/>
        <v>90.663870683553242</v>
      </c>
      <c r="F99" s="131">
        <f t="shared" si="59"/>
        <v>62.184811077850192</v>
      </c>
      <c r="G99" s="131">
        <f t="shared" si="59"/>
        <v>42.468956526222655</v>
      </c>
      <c r="H99" s="131">
        <f t="shared" si="59"/>
        <v>28.228172740104629</v>
      </c>
      <c r="I99" s="131">
        <f t="shared" si="59"/>
        <v>28.46134383799042</v>
      </c>
      <c r="J99" s="131">
        <f t="shared" si="59"/>
        <v>43.305258726059932</v>
      </c>
      <c r="K99" s="131">
        <f t="shared" si="59"/>
        <v>61.193788818213406</v>
      </c>
      <c r="L99" s="131">
        <f t="shared" si="59"/>
        <v>94.8062930970558</v>
      </c>
      <c r="M99" s="131">
        <f t="shared" si="59"/>
        <v>105.26038221009462</v>
      </c>
      <c r="N99" s="131">
        <f t="shared" si="59"/>
        <v>122.00772363975096</v>
      </c>
      <c r="O99" s="142">
        <f>SUM(C99:N99)</f>
        <v>892.10316862853165</v>
      </c>
    </row>
    <row r="100" spans="1:15" ht="13.5" hidden="1" thickBot="1" x14ac:dyDescent="0.25">
      <c r="A100" s="130"/>
      <c r="B100" s="132" t="s">
        <v>27</v>
      </c>
      <c r="C100" s="141">
        <f t="shared" ref="C100:N100" si="60">C98-C99</f>
        <v>40.145074028464336</v>
      </c>
      <c r="D100" s="138">
        <f t="shared" si="60"/>
        <v>134.53235869989973</v>
      </c>
      <c r="E100" s="138">
        <f t="shared" si="60"/>
        <v>34.736129316446764</v>
      </c>
      <c r="F100" s="138">
        <f t="shared" si="60"/>
        <v>29.315188922149808</v>
      </c>
      <c r="G100" s="138">
        <f t="shared" si="60"/>
        <v>-35.468956526222655</v>
      </c>
      <c r="H100" s="138">
        <f t="shared" si="60"/>
        <v>-28.228172740104629</v>
      </c>
      <c r="I100" s="138">
        <f t="shared" si="60"/>
        <v>-27.061343837990421</v>
      </c>
      <c r="J100" s="138">
        <f t="shared" si="60"/>
        <v>-42.305258726059932</v>
      </c>
      <c r="K100" s="138">
        <f t="shared" si="60"/>
        <v>-45.793788818213407</v>
      </c>
      <c r="L100" s="138">
        <f t="shared" si="60"/>
        <v>-79.106293097055797</v>
      </c>
      <c r="M100" s="138">
        <f t="shared" si="60"/>
        <v>-68.16038221009461</v>
      </c>
      <c r="N100" s="139">
        <f t="shared" si="60"/>
        <v>-34.307723639750961</v>
      </c>
      <c r="O100" s="136"/>
    </row>
    <row r="101" spans="1:15" ht="13.5" hidden="1" thickBot="1" x14ac:dyDescent="0.25">
      <c r="A101" s="130"/>
      <c r="B101" s="153" t="s">
        <v>15</v>
      </c>
      <c r="C101" s="141">
        <f>IF(C100&lt;0,N93*EXP(C100/$M$5),IF((C100+N93)&gt;$M$5,+$M$5,C100+N93))</f>
        <v>79.76150159331479</v>
      </c>
      <c r="D101" s="138">
        <f t="shared" ref="D101:N101" si="61">IF(D100&lt;0,C101*EXP(D100/$M$5),IF((D100+C101)&gt;$M$5,+$M$5,D100+C101))</f>
        <v>200</v>
      </c>
      <c r="E101" s="138">
        <f t="shared" si="61"/>
        <v>200</v>
      </c>
      <c r="F101" s="138">
        <f t="shared" si="61"/>
        <v>200</v>
      </c>
      <c r="G101" s="138">
        <f t="shared" si="61"/>
        <v>167.49819647888646</v>
      </c>
      <c r="H101" s="138">
        <f t="shared" si="61"/>
        <v>145.44990331580846</v>
      </c>
      <c r="I101" s="138">
        <f t="shared" si="61"/>
        <v>127.04292240176181</v>
      </c>
      <c r="J101" s="138">
        <f t="shared" si="61"/>
        <v>102.82193516965762</v>
      </c>
      <c r="K101" s="138">
        <f t="shared" si="61"/>
        <v>81.779758615939144</v>
      </c>
      <c r="L101" s="138">
        <f t="shared" si="61"/>
        <v>55.064118537707579</v>
      </c>
      <c r="M101" s="138">
        <f t="shared" si="61"/>
        <v>39.161588718457125</v>
      </c>
      <c r="N101" s="139">
        <f t="shared" si="61"/>
        <v>32.988458853058397</v>
      </c>
      <c r="O101" s="136"/>
    </row>
    <row r="102" spans="1:15" ht="13.5" hidden="1" thickBot="1" x14ac:dyDescent="0.25">
      <c r="A102" s="130"/>
      <c r="B102" s="153" t="s">
        <v>16</v>
      </c>
      <c r="C102" s="141">
        <f>C101-N93</f>
        <v>40.145074028464343</v>
      </c>
      <c r="D102" s="138">
        <f t="shared" ref="D102:N102" si="62">D101-C101</f>
        <v>120.23849840668521</v>
      </c>
      <c r="E102" s="138">
        <f t="shared" si="62"/>
        <v>0</v>
      </c>
      <c r="F102" s="138">
        <f t="shared" si="62"/>
        <v>0</v>
      </c>
      <c r="G102" s="138">
        <f t="shared" si="62"/>
        <v>-32.501803521113544</v>
      </c>
      <c r="H102" s="138">
        <f t="shared" si="62"/>
        <v>-22.048293163078</v>
      </c>
      <c r="I102" s="138">
        <f t="shared" si="62"/>
        <v>-18.406980914046642</v>
      </c>
      <c r="J102" s="138">
        <f t="shared" si="62"/>
        <v>-24.220987232104193</v>
      </c>
      <c r="K102" s="138">
        <f t="shared" si="62"/>
        <v>-21.042176553718477</v>
      </c>
      <c r="L102" s="138">
        <f t="shared" si="62"/>
        <v>-26.715640078231566</v>
      </c>
      <c r="M102" s="138">
        <f t="shared" si="62"/>
        <v>-15.902529819250454</v>
      </c>
      <c r="N102" s="139">
        <f t="shared" si="62"/>
        <v>-6.1731298653987281</v>
      </c>
      <c r="O102" s="136"/>
    </row>
    <row r="103" spans="1:15" ht="13.5" hidden="1" thickBot="1" x14ac:dyDescent="0.25">
      <c r="A103" s="130"/>
      <c r="B103" s="154" t="s">
        <v>17</v>
      </c>
      <c r="C103" s="141">
        <f t="shared" ref="C103:N103" si="63">IF(C102&gt;=0,+C99,+C98+ABS(C102))</f>
        <v>118.85492597153566</v>
      </c>
      <c r="D103" s="138">
        <f t="shared" si="63"/>
        <v>94.667641300100257</v>
      </c>
      <c r="E103" s="138">
        <f t="shared" si="63"/>
        <v>90.663870683553242</v>
      </c>
      <c r="F103" s="138">
        <f t="shared" si="63"/>
        <v>62.184811077850192</v>
      </c>
      <c r="G103" s="138">
        <f t="shared" si="63"/>
        <v>39.501803521113544</v>
      </c>
      <c r="H103" s="138">
        <f t="shared" si="63"/>
        <v>22.048293163078</v>
      </c>
      <c r="I103" s="138">
        <f t="shared" si="63"/>
        <v>19.80698091404664</v>
      </c>
      <c r="J103" s="138">
        <f t="shared" si="63"/>
        <v>25.220987232104193</v>
      </c>
      <c r="K103" s="138">
        <f t="shared" si="63"/>
        <v>36.442176553718475</v>
      </c>
      <c r="L103" s="138">
        <f t="shared" si="63"/>
        <v>42.415640078231561</v>
      </c>
      <c r="M103" s="138">
        <f t="shared" si="63"/>
        <v>53.002529819250455</v>
      </c>
      <c r="N103" s="139">
        <f t="shared" si="63"/>
        <v>93.873129865398738</v>
      </c>
      <c r="O103" s="142">
        <f>SUM(C103:N103)</f>
        <v>698.68279017998088</v>
      </c>
    </row>
    <row r="104" spans="1:15" ht="13.5" hidden="1" thickBot="1" x14ac:dyDescent="0.25">
      <c r="A104" s="130"/>
      <c r="B104" s="153" t="s">
        <v>18</v>
      </c>
      <c r="C104" s="141">
        <f>IF((+N93+C100)&gt;$M$5,(N93+ABS(C100))-$M$5,0)</f>
        <v>0</v>
      </c>
      <c r="D104" s="138">
        <f t="shared" ref="D104:N104" si="64">IF((+C101+D100)&gt;$M$5,(C101+ABS(D100))-$M$5,0)</f>
        <v>14.293860293214522</v>
      </c>
      <c r="E104" s="138">
        <f t="shared" si="64"/>
        <v>34.73612931644675</v>
      </c>
      <c r="F104" s="138">
        <f t="shared" si="64"/>
        <v>29.315188922149815</v>
      </c>
      <c r="G104" s="138">
        <f t="shared" si="64"/>
        <v>0</v>
      </c>
      <c r="H104" s="138">
        <f t="shared" si="64"/>
        <v>0</v>
      </c>
      <c r="I104" s="138">
        <f t="shared" si="64"/>
        <v>0</v>
      </c>
      <c r="J104" s="138">
        <f t="shared" si="64"/>
        <v>0</v>
      </c>
      <c r="K104" s="138">
        <f t="shared" si="64"/>
        <v>0</v>
      </c>
      <c r="L104" s="138">
        <f t="shared" si="64"/>
        <v>0</v>
      </c>
      <c r="M104" s="138">
        <f t="shared" si="64"/>
        <v>0</v>
      </c>
      <c r="N104" s="139">
        <f t="shared" si="64"/>
        <v>0</v>
      </c>
      <c r="O104" s="142">
        <f>SUM(C104:N104)</f>
        <v>78.345178531811086</v>
      </c>
    </row>
    <row r="105" spans="1:15" ht="13.5" hidden="1" thickBot="1" x14ac:dyDescent="0.25">
      <c r="A105" s="143"/>
      <c r="B105" s="153" t="s">
        <v>19</v>
      </c>
      <c r="C105" s="141">
        <f>C99-C103</f>
        <v>0</v>
      </c>
      <c r="D105" s="138">
        <f>D99-D103</f>
        <v>0</v>
      </c>
      <c r="E105" s="138">
        <f t="shared" ref="E105:N105" si="65">E99-E103</f>
        <v>0</v>
      </c>
      <c r="F105" s="138">
        <f t="shared" si="65"/>
        <v>0</v>
      </c>
      <c r="G105" s="138">
        <f t="shared" si="65"/>
        <v>2.9671530051091111</v>
      </c>
      <c r="H105" s="138">
        <f t="shared" si="65"/>
        <v>6.1798795770266288</v>
      </c>
      <c r="I105" s="138">
        <f t="shared" si="65"/>
        <v>8.6543629239437792</v>
      </c>
      <c r="J105" s="138">
        <f t="shared" si="65"/>
        <v>18.08427149395574</v>
      </c>
      <c r="K105" s="138">
        <f t="shared" si="65"/>
        <v>24.751612264494931</v>
      </c>
      <c r="L105" s="138">
        <f t="shared" si="65"/>
        <v>52.390653018824239</v>
      </c>
      <c r="M105" s="138">
        <f t="shared" si="65"/>
        <v>52.257852390844164</v>
      </c>
      <c r="N105" s="139">
        <f t="shared" si="65"/>
        <v>28.134593774352226</v>
      </c>
      <c r="O105" s="147">
        <f>SUM(C105:N105)</f>
        <v>193.42037844855082</v>
      </c>
    </row>
    <row r="106" spans="1:15" ht="13.5" hidden="1" thickBot="1" x14ac:dyDescent="0.25">
      <c r="A106" s="126">
        <f>A17</f>
        <v>1982</v>
      </c>
      <c r="B106" s="127" t="s">
        <v>13</v>
      </c>
      <c r="C106" s="148">
        <f>C17</f>
        <v>213.3</v>
      </c>
      <c r="D106" s="148">
        <f t="shared" ref="D106:N106" si="66">D17</f>
        <v>42.7</v>
      </c>
      <c r="E106" s="148">
        <f t="shared" si="66"/>
        <v>84.5</v>
      </c>
      <c r="F106" s="148">
        <f t="shared" si="66"/>
        <v>32.700000000000003</v>
      </c>
      <c r="G106" s="148">
        <f t="shared" si="66"/>
        <v>10.199999999999999</v>
      </c>
      <c r="H106" s="148">
        <f t="shared" si="66"/>
        <v>8.6999999999999993</v>
      </c>
      <c r="I106" s="148">
        <f t="shared" si="66"/>
        <v>5.5</v>
      </c>
      <c r="J106" s="148">
        <f t="shared" si="66"/>
        <v>10.1</v>
      </c>
      <c r="K106" s="148">
        <f t="shared" si="66"/>
        <v>0.8</v>
      </c>
      <c r="L106" s="148">
        <f t="shared" si="66"/>
        <v>8.5</v>
      </c>
      <c r="M106" s="148">
        <f t="shared" si="66"/>
        <v>35.6</v>
      </c>
      <c r="N106" s="148">
        <f t="shared" si="66"/>
        <v>73.400000000000006</v>
      </c>
      <c r="O106" s="129">
        <f>SUM(C106:N106)</f>
        <v>526</v>
      </c>
    </row>
    <row r="107" spans="1:15" ht="13.5" hidden="1" thickBot="1" x14ac:dyDescent="0.25">
      <c r="A107" s="130"/>
      <c r="B107" s="127" t="s">
        <v>14</v>
      </c>
      <c r="C107" s="131">
        <f>+C99</f>
        <v>118.85492597153566</v>
      </c>
      <c r="D107" s="131">
        <f t="shared" ref="D107:N107" si="67">+D99</f>
        <v>94.667641300100257</v>
      </c>
      <c r="E107" s="131">
        <f t="shared" si="67"/>
        <v>90.663870683553242</v>
      </c>
      <c r="F107" s="131">
        <f t="shared" si="67"/>
        <v>62.184811077850192</v>
      </c>
      <c r="G107" s="131">
        <f t="shared" si="67"/>
        <v>42.468956526222655</v>
      </c>
      <c r="H107" s="131">
        <f t="shared" si="67"/>
        <v>28.228172740104629</v>
      </c>
      <c r="I107" s="131">
        <f t="shared" si="67"/>
        <v>28.46134383799042</v>
      </c>
      <c r="J107" s="131">
        <f t="shared" si="67"/>
        <v>43.305258726059932</v>
      </c>
      <c r="K107" s="131">
        <f t="shared" si="67"/>
        <v>61.193788818213406</v>
      </c>
      <c r="L107" s="131">
        <f t="shared" si="67"/>
        <v>94.8062930970558</v>
      </c>
      <c r="M107" s="131">
        <f t="shared" si="67"/>
        <v>105.26038221009462</v>
      </c>
      <c r="N107" s="131">
        <f t="shared" si="67"/>
        <v>122.00772363975096</v>
      </c>
      <c r="O107" s="142">
        <f>SUM(C107:N107)</f>
        <v>892.10316862853165</v>
      </c>
    </row>
    <row r="108" spans="1:15" ht="13.5" hidden="1" thickBot="1" x14ac:dyDescent="0.25">
      <c r="A108" s="130"/>
      <c r="B108" s="132" t="s">
        <v>27</v>
      </c>
      <c r="C108" s="141">
        <f t="shared" ref="C108:N108" si="68">C106-C107</f>
        <v>94.445074028464347</v>
      </c>
      <c r="D108" s="138">
        <f t="shared" si="68"/>
        <v>-51.967641300100254</v>
      </c>
      <c r="E108" s="138">
        <f t="shared" si="68"/>
        <v>-6.1638706835532417</v>
      </c>
      <c r="F108" s="138">
        <f t="shared" si="68"/>
        <v>-29.484811077850189</v>
      </c>
      <c r="G108" s="138">
        <f t="shared" si="68"/>
        <v>-32.268956526222652</v>
      </c>
      <c r="H108" s="138">
        <f t="shared" si="68"/>
        <v>-19.52817274010463</v>
      </c>
      <c r="I108" s="138">
        <f t="shared" si="68"/>
        <v>-22.96134383799042</v>
      </c>
      <c r="J108" s="138">
        <f t="shared" si="68"/>
        <v>-33.205258726059931</v>
      </c>
      <c r="K108" s="138">
        <f t="shared" si="68"/>
        <v>-60.393788818213409</v>
      </c>
      <c r="L108" s="138">
        <f t="shared" si="68"/>
        <v>-86.3062930970558</v>
      </c>
      <c r="M108" s="138">
        <f t="shared" si="68"/>
        <v>-69.66038221009461</v>
      </c>
      <c r="N108" s="139">
        <f t="shared" si="68"/>
        <v>-48.607723639750958</v>
      </c>
      <c r="O108" s="136"/>
    </row>
    <row r="109" spans="1:15" ht="13.5" hidden="1" thickBot="1" x14ac:dyDescent="0.25">
      <c r="A109" s="130"/>
      <c r="B109" s="153" t="s">
        <v>15</v>
      </c>
      <c r="C109" s="141">
        <f>IF(C108&lt;0,N101*EXP(C108/$M$5),IF((C108+N101)&gt;$M$5,+$M$5,C108+N101))</f>
        <v>127.43353288152275</v>
      </c>
      <c r="D109" s="138">
        <f t="shared" ref="D109:N109" si="69">IF(D108&lt;0,C109*EXP(D108/$M$5),IF((D108+C109)&gt;$M$5,+$M$5,D108+C109))</f>
        <v>98.273726376755292</v>
      </c>
      <c r="E109" s="138">
        <f t="shared" si="69"/>
        <v>95.291189670418348</v>
      </c>
      <c r="F109" s="138">
        <f t="shared" si="69"/>
        <v>82.229432914710088</v>
      </c>
      <c r="G109" s="138">
        <f t="shared" si="69"/>
        <v>69.977133192084267</v>
      </c>
      <c r="H109" s="138">
        <f t="shared" si="69"/>
        <v>63.467480480029643</v>
      </c>
      <c r="I109" s="138">
        <f t="shared" si="69"/>
        <v>56.583698825266701</v>
      </c>
      <c r="J109" s="138">
        <f t="shared" si="69"/>
        <v>47.927748795373709</v>
      </c>
      <c r="K109" s="138">
        <f t="shared" si="69"/>
        <v>35.435909526174136</v>
      </c>
      <c r="L109" s="138">
        <f t="shared" si="69"/>
        <v>23.01610604993153</v>
      </c>
      <c r="M109" s="138">
        <f t="shared" si="69"/>
        <v>16.246740805582341</v>
      </c>
      <c r="N109" s="139">
        <f t="shared" si="69"/>
        <v>12.741363947421714</v>
      </c>
      <c r="O109" s="136"/>
    </row>
    <row r="110" spans="1:15" ht="13.5" hidden="1" thickBot="1" x14ac:dyDescent="0.25">
      <c r="A110" s="130"/>
      <c r="B110" s="153" t="s">
        <v>16</v>
      </c>
      <c r="C110" s="141">
        <f>C109-N101</f>
        <v>94.445074028464347</v>
      </c>
      <c r="D110" s="138">
        <f t="shared" ref="D110:N110" si="70">D109-C109</f>
        <v>-29.15980650476746</v>
      </c>
      <c r="E110" s="138">
        <f t="shared" si="70"/>
        <v>-2.9825367063369441</v>
      </c>
      <c r="F110" s="138">
        <f t="shared" si="70"/>
        <v>-13.061756755708259</v>
      </c>
      <c r="G110" s="138">
        <f t="shared" si="70"/>
        <v>-12.252299722625821</v>
      </c>
      <c r="H110" s="138">
        <f t="shared" si="70"/>
        <v>-6.5096527120546241</v>
      </c>
      <c r="I110" s="138">
        <f t="shared" si="70"/>
        <v>-6.8837816547629416</v>
      </c>
      <c r="J110" s="138">
        <f t="shared" si="70"/>
        <v>-8.6559500298929919</v>
      </c>
      <c r="K110" s="138">
        <f t="shared" si="70"/>
        <v>-12.491839269199573</v>
      </c>
      <c r="L110" s="138">
        <f t="shared" si="70"/>
        <v>-12.419803476242606</v>
      </c>
      <c r="M110" s="138">
        <f t="shared" si="70"/>
        <v>-6.7693652443491885</v>
      </c>
      <c r="N110" s="139">
        <f t="shared" si="70"/>
        <v>-3.5053768581606271</v>
      </c>
      <c r="O110" s="136"/>
    </row>
    <row r="111" spans="1:15" ht="13.5" hidden="1" thickBot="1" x14ac:dyDescent="0.25">
      <c r="A111" s="130"/>
      <c r="B111" s="154" t="s">
        <v>17</v>
      </c>
      <c r="C111" s="141">
        <f t="shared" ref="C111:N111" si="71">IF(C110&gt;=0,+C107,+C106+ABS(C110))</f>
        <v>118.85492597153566</v>
      </c>
      <c r="D111" s="138">
        <f t="shared" si="71"/>
        <v>71.859806504767462</v>
      </c>
      <c r="E111" s="138">
        <f t="shared" si="71"/>
        <v>87.482536706336944</v>
      </c>
      <c r="F111" s="138">
        <f t="shared" si="71"/>
        <v>45.761756755708262</v>
      </c>
      <c r="G111" s="138">
        <f t="shared" si="71"/>
        <v>22.452299722625821</v>
      </c>
      <c r="H111" s="138">
        <f t="shared" si="71"/>
        <v>15.209652712054623</v>
      </c>
      <c r="I111" s="138">
        <f t="shared" si="71"/>
        <v>12.383781654762942</v>
      </c>
      <c r="J111" s="138">
        <f t="shared" si="71"/>
        <v>18.755950029892993</v>
      </c>
      <c r="K111" s="138">
        <f t="shared" si="71"/>
        <v>13.291839269199574</v>
      </c>
      <c r="L111" s="138">
        <f t="shared" si="71"/>
        <v>20.919803476242606</v>
      </c>
      <c r="M111" s="138">
        <f t="shared" si="71"/>
        <v>42.36936524434919</v>
      </c>
      <c r="N111" s="139">
        <f t="shared" si="71"/>
        <v>76.905376858160636</v>
      </c>
      <c r="O111" s="142">
        <f>SUM(C111:N111)</f>
        <v>546.24709490563657</v>
      </c>
    </row>
    <row r="112" spans="1:15" ht="13.5" hidden="1" thickBot="1" x14ac:dyDescent="0.25">
      <c r="A112" s="130"/>
      <c r="B112" s="153" t="s">
        <v>18</v>
      </c>
      <c r="C112" s="141">
        <f>IF((+N101+C108)&gt;$M$5,(N101+ABS(C108))-$M$5,0)</f>
        <v>0</v>
      </c>
      <c r="D112" s="138">
        <f t="shared" ref="D112:N112" si="72">IF((+C109+D108)&gt;$M$5,(C109+ABS(D108))-$M$5,0)</f>
        <v>0</v>
      </c>
      <c r="E112" s="138">
        <f t="shared" si="72"/>
        <v>0</v>
      </c>
      <c r="F112" s="138">
        <f t="shared" si="72"/>
        <v>0</v>
      </c>
      <c r="G112" s="138">
        <f t="shared" si="72"/>
        <v>0</v>
      </c>
      <c r="H112" s="138">
        <f t="shared" si="72"/>
        <v>0</v>
      </c>
      <c r="I112" s="138">
        <f t="shared" si="72"/>
        <v>0</v>
      </c>
      <c r="J112" s="138">
        <f t="shared" si="72"/>
        <v>0</v>
      </c>
      <c r="K112" s="138">
        <f t="shared" si="72"/>
        <v>0</v>
      </c>
      <c r="L112" s="138">
        <f t="shared" si="72"/>
        <v>0</v>
      </c>
      <c r="M112" s="138">
        <f t="shared" si="72"/>
        <v>0</v>
      </c>
      <c r="N112" s="139">
        <f t="shared" si="72"/>
        <v>0</v>
      </c>
      <c r="O112" s="142">
        <f>SUM(C112:N112)</f>
        <v>0</v>
      </c>
    </row>
    <row r="113" spans="1:15" ht="13.5" hidden="1" thickBot="1" x14ac:dyDescent="0.25">
      <c r="A113" s="143"/>
      <c r="B113" s="153" t="s">
        <v>19</v>
      </c>
      <c r="C113" s="141">
        <f>C107-C111</f>
        <v>0</v>
      </c>
      <c r="D113" s="138">
        <f>D107-D111</f>
        <v>22.807834795332795</v>
      </c>
      <c r="E113" s="138">
        <f t="shared" ref="E113:N113" si="73">E107-E111</f>
        <v>3.1813339772162976</v>
      </c>
      <c r="F113" s="138">
        <f t="shared" si="73"/>
        <v>16.42305432214193</v>
      </c>
      <c r="G113" s="138">
        <f t="shared" si="73"/>
        <v>20.016656803596835</v>
      </c>
      <c r="H113" s="138">
        <f t="shared" si="73"/>
        <v>13.018520028050006</v>
      </c>
      <c r="I113" s="138">
        <f t="shared" si="73"/>
        <v>16.077562183227478</v>
      </c>
      <c r="J113" s="138">
        <f t="shared" si="73"/>
        <v>24.549308696166939</v>
      </c>
      <c r="K113" s="138">
        <f t="shared" si="73"/>
        <v>47.901949549013835</v>
      </c>
      <c r="L113" s="138">
        <f t="shared" si="73"/>
        <v>73.886489620813194</v>
      </c>
      <c r="M113" s="138">
        <f t="shared" si="73"/>
        <v>62.891016965745429</v>
      </c>
      <c r="N113" s="139">
        <f t="shared" si="73"/>
        <v>45.102346781590327</v>
      </c>
      <c r="O113" s="147">
        <f>SUM(C113:N113)</f>
        <v>345.85607372289508</v>
      </c>
    </row>
    <row r="114" spans="1:15" ht="13.5" hidden="1" thickBot="1" x14ac:dyDescent="0.25">
      <c r="A114" s="126">
        <f>A18</f>
        <v>1983</v>
      </c>
      <c r="B114" s="127" t="s">
        <v>13</v>
      </c>
      <c r="C114" s="148">
        <f>C18</f>
        <v>127.7</v>
      </c>
      <c r="D114" s="148">
        <f t="shared" ref="D114:N114" si="74">D18</f>
        <v>262.2</v>
      </c>
      <c r="E114" s="148">
        <f t="shared" si="74"/>
        <v>247.2</v>
      </c>
      <c r="F114" s="148">
        <f t="shared" si="74"/>
        <v>20</v>
      </c>
      <c r="G114" s="148">
        <f t="shared" si="74"/>
        <v>6.7</v>
      </c>
      <c r="H114" s="148">
        <f t="shared" si="74"/>
        <v>0.5</v>
      </c>
      <c r="I114" s="148">
        <f t="shared" si="74"/>
        <v>5.2</v>
      </c>
      <c r="J114" s="148">
        <f t="shared" si="74"/>
        <v>15.2</v>
      </c>
      <c r="K114" s="148">
        <f t="shared" si="74"/>
        <v>8.3000000000000007</v>
      </c>
      <c r="L114" s="148">
        <f t="shared" si="74"/>
        <v>36.6</v>
      </c>
      <c r="M114" s="148">
        <f t="shared" si="74"/>
        <v>97.7</v>
      </c>
      <c r="N114" s="148">
        <f t="shared" si="74"/>
        <v>98.1</v>
      </c>
      <c r="O114" s="129">
        <f>SUM(C114:N114)</f>
        <v>925.40000000000009</v>
      </c>
    </row>
    <row r="115" spans="1:15" ht="13.5" hidden="1" thickBot="1" x14ac:dyDescent="0.25">
      <c r="A115" s="130"/>
      <c r="B115" s="127" t="s">
        <v>14</v>
      </c>
      <c r="C115" s="131">
        <f>+C107</f>
        <v>118.85492597153566</v>
      </c>
      <c r="D115" s="131">
        <f t="shared" ref="D115:N115" si="75">+D107</f>
        <v>94.667641300100257</v>
      </c>
      <c r="E115" s="131">
        <f t="shared" si="75"/>
        <v>90.663870683553242</v>
      </c>
      <c r="F115" s="131">
        <f t="shared" si="75"/>
        <v>62.184811077850192</v>
      </c>
      <c r="G115" s="131">
        <f t="shared" si="75"/>
        <v>42.468956526222655</v>
      </c>
      <c r="H115" s="131">
        <f t="shared" si="75"/>
        <v>28.228172740104629</v>
      </c>
      <c r="I115" s="131">
        <f t="shared" si="75"/>
        <v>28.46134383799042</v>
      </c>
      <c r="J115" s="131">
        <f t="shared" si="75"/>
        <v>43.305258726059932</v>
      </c>
      <c r="K115" s="131">
        <f t="shared" si="75"/>
        <v>61.193788818213406</v>
      </c>
      <c r="L115" s="131">
        <f t="shared" si="75"/>
        <v>94.8062930970558</v>
      </c>
      <c r="M115" s="131">
        <f t="shared" si="75"/>
        <v>105.26038221009462</v>
      </c>
      <c r="N115" s="131">
        <f t="shared" si="75"/>
        <v>122.00772363975096</v>
      </c>
      <c r="O115" s="142">
        <f>SUM(C115:N115)</f>
        <v>892.10316862853165</v>
      </c>
    </row>
    <row r="116" spans="1:15" ht="13.5" hidden="1" thickBot="1" x14ac:dyDescent="0.25">
      <c r="A116" s="130"/>
      <c r="B116" s="132" t="s">
        <v>27</v>
      </c>
      <c r="C116" s="141">
        <f t="shared" ref="C116:N116" si="76">C114-C115</f>
        <v>8.8450740284643388</v>
      </c>
      <c r="D116" s="138">
        <f t="shared" si="76"/>
        <v>167.53235869989973</v>
      </c>
      <c r="E116" s="138">
        <f t="shared" si="76"/>
        <v>156.53612931644676</v>
      </c>
      <c r="F116" s="138">
        <f t="shared" si="76"/>
        <v>-42.184811077850192</v>
      </c>
      <c r="G116" s="138">
        <f t="shared" si="76"/>
        <v>-35.768956526222652</v>
      </c>
      <c r="H116" s="138">
        <f t="shared" si="76"/>
        <v>-27.728172740104629</v>
      </c>
      <c r="I116" s="138">
        <f t="shared" si="76"/>
        <v>-23.26134383799042</v>
      </c>
      <c r="J116" s="138">
        <f t="shared" si="76"/>
        <v>-28.105258726059933</v>
      </c>
      <c r="K116" s="138">
        <f t="shared" si="76"/>
        <v>-52.893788818213409</v>
      </c>
      <c r="L116" s="138">
        <f t="shared" si="76"/>
        <v>-58.206293097055799</v>
      </c>
      <c r="M116" s="138">
        <f t="shared" si="76"/>
        <v>-7.5603822100946161</v>
      </c>
      <c r="N116" s="139">
        <f t="shared" si="76"/>
        <v>-23.907723639750969</v>
      </c>
      <c r="O116" s="136"/>
    </row>
    <row r="117" spans="1:15" ht="13.5" hidden="1" thickBot="1" x14ac:dyDescent="0.25">
      <c r="A117" s="130"/>
      <c r="B117" s="153" t="s">
        <v>15</v>
      </c>
      <c r="C117" s="141">
        <f>IF(C116&lt;0,N109*EXP(C116/$M$5),IF((C116+N109)&gt;$M$5,+$M$5,C116+N109))</f>
        <v>21.586437975886053</v>
      </c>
      <c r="D117" s="138">
        <f t="shared" ref="D117:N117" si="77">IF(D116&lt;0,C117*EXP(D116/$M$5),IF((D116+C117)&gt;$M$5,+$M$5,D116+C117))</f>
        <v>189.11879667578577</v>
      </c>
      <c r="E117" s="138">
        <f t="shared" si="77"/>
        <v>200</v>
      </c>
      <c r="F117" s="138">
        <f t="shared" si="77"/>
        <v>161.96711343857186</v>
      </c>
      <c r="G117" s="138">
        <f t="shared" si="77"/>
        <v>135.44268047931041</v>
      </c>
      <c r="H117" s="138">
        <f t="shared" si="77"/>
        <v>117.90835436974334</v>
      </c>
      <c r="I117" s="138">
        <f t="shared" si="77"/>
        <v>104.96226930606288</v>
      </c>
      <c r="J117" s="138">
        <f t="shared" si="77"/>
        <v>91.201801667102856</v>
      </c>
      <c r="K117" s="138">
        <f t="shared" si="77"/>
        <v>70.007733037763515</v>
      </c>
      <c r="L117" s="138">
        <f t="shared" si="77"/>
        <v>52.330231406201605</v>
      </c>
      <c r="M117" s="138">
        <f t="shared" si="77"/>
        <v>50.388971484463461</v>
      </c>
      <c r="N117" s="139">
        <f t="shared" si="77"/>
        <v>44.71163297026353</v>
      </c>
      <c r="O117" s="136"/>
    </row>
    <row r="118" spans="1:15" ht="13.5" hidden="1" thickBot="1" x14ac:dyDescent="0.25">
      <c r="A118" s="130"/>
      <c r="B118" s="153" t="s">
        <v>16</v>
      </c>
      <c r="C118" s="141">
        <f>C117-N109</f>
        <v>8.8450740284643388</v>
      </c>
      <c r="D118" s="138">
        <f t="shared" ref="D118:N118" si="78">D117-C117</f>
        <v>167.53235869989973</v>
      </c>
      <c r="E118" s="138">
        <f t="shared" si="78"/>
        <v>10.881203324214226</v>
      </c>
      <c r="F118" s="138">
        <f t="shared" si="78"/>
        <v>-38.032886561428143</v>
      </c>
      <c r="G118" s="138">
        <f t="shared" si="78"/>
        <v>-26.524432959261446</v>
      </c>
      <c r="H118" s="138">
        <f t="shared" si="78"/>
        <v>-17.534326109567075</v>
      </c>
      <c r="I118" s="138">
        <f t="shared" si="78"/>
        <v>-12.946085063680457</v>
      </c>
      <c r="J118" s="138">
        <f t="shared" si="78"/>
        <v>-13.760467638960023</v>
      </c>
      <c r="K118" s="138">
        <f t="shared" si="78"/>
        <v>-21.194068629339341</v>
      </c>
      <c r="L118" s="138">
        <f t="shared" si="78"/>
        <v>-17.67750163156191</v>
      </c>
      <c r="M118" s="138">
        <f t="shared" si="78"/>
        <v>-1.9412599217381441</v>
      </c>
      <c r="N118" s="139">
        <f t="shared" si="78"/>
        <v>-5.6773385141999313</v>
      </c>
      <c r="O118" s="136"/>
    </row>
    <row r="119" spans="1:15" ht="13.5" hidden="1" thickBot="1" x14ac:dyDescent="0.25">
      <c r="A119" s="130"/>
      <c r="B119" s="154" t="s">
        <v>17</v>
      </c>
      <c r="C119" s="141">
        <f t="shared" ref="C119:N119" si="79">IF(C118&gt;=0,+C115,+C114+ABS(C118))</f>
        <v>118.85492597153566</v>
      </c>
      <c r="D119" s="138">
        <f t="shared" si="79"/>
        <v>94.667641300100257</v>
      </c>
      <c r="E119" s="138">
        <f t="shared" si="79"/>
        <v>90.663870683553242</v>
      </c>
      <c r="F119" s="138">
        <f t="shared" si="79"/>
        <v>58.032886561428143</v>
      </c>
      <c r="G119" s="138">
        <f t="shared" si="79"/>
        <v>33.224432959261449</v>
      </c>
      <c r="H119" s="138">
        <f t="shared" si="79"/>
        <v>18.034326109567075</v>
      </c>
      <c r="I119" s="138">
        <f t="shared" si="79"/>
        <v>18.146085063680456</v>
      </c>
      <c r="J119" s="138">
        <f t="shared" si="79"/>
        <v>28.960467638960022</v>
      </c>
      <c r="K119" s="138">
        <f t="shared" si="79"/>
        <v>29.494068629339342</v>
      </c>
      <c r="L119" s="138">
        <f t="shared" si="79"/>
        <v>54.277501631561911</v>
      </c>
      <c r="M119" s="138">
        <f t="shared" si="79"/>
        <v>99.64125992173814</v>
      </c>
      <c r="N119" s="139">
        <f t="shared" si="79"/>
        <v>103.77733851419993</v>
      </c>
      <c r="O119" s="142">
        <f>SUM(C119:N119)</f>
        <v>747.77480498492559</v>
      </c>
    </row>
    <row r="120" spans="1:15" ht="13.5" hidden="1" thickBot="1" x14ac:dyDescent="0.25">
      <c r="A120" s="130"/>
      <c r="B120" s="153" t="s">
        <v>18</v>
      </c>
      <c r="C120" s="141">
        <f>IF((+N109+C116)&gt;$M$5,(N109+ABS(C116))-$M$5,0)</f>
        <v>0</v>
      </c>
      <c r="D120" s="138">
        <f t="shared" ref="D120:N120" si="80">IF((+C117+D116)&gt;$M$5,(C117+ABS(D116))-$M$5,0)</f>
        <v>0</v>
      </c>
      <c r="E120" s="138">
        <f t="shared" si="80"/>
        <v>145.65492599223251</v>
      </c>
      <c r="F120" s="138">
        <f t="shared" si="80"/>
        <v>0</v>
      </c>
      <c r="G120" s="138">
        <f t="shared" si="80"/>
        <v>0</v>
      </c>
      <c r="H120" s="138">
        <f t="shared" si="80"/>
        <v>0</v>
      </c>
      <c r="I120" s="138">
        <f t="shared" si="80"/>
        <v>0</v>
      </c>
      <c r="J120" s="138">
        <f t="shared" si="80"/>
        <v>0</v>
      </c>
      <c r="K120" s="138">
        <f t="shared" si="80"/>
        <v>0</v>
      </c>
      <c r="L120" s="138">
        <f t="shared" si="80"/>
        <v>0</v>
      </c>
      <c r="M120" s="138">
        <f t="shared" si="80"/>
        <v>0</v>
      </c>
      <c r="N120" s="139">
        <f t="shared" si="80"/>
        <v>0</v>
      </c>
      <c r="O120" s="142">
        <f>SUM(C120:N120)</f>
        <v>145.65492599223251</v>
      </c>
    </row>
    <row r="121" spans="1:15" ht="13.5" hidden="1" thickBot="1" x14ac:dyDescent="0.25">
      <c r="A121" s="143"/>
      <c r="B121" s="153" t="s">
        <v>19</v>
      </c>
      <c r="C121" s="141">
        <f>C115-C119</f>
        <v>0</v>
      </c>
      <c r="D121" s="138">
        <f>D115-D119</f>
        <v>0</v>
      </c>
      <c r="E121" s="138">
        <f t="shared" ref="E121:N121" si="81">E115-E119</f>
        <v>0</v>
      </c>
      <c r="F121" s="138">
        <f t="shared" si="81"/>
        <v>4.1519245164220493</v>
      </c>
      <c r="G121" s="138">
        <f t="shared" si="81"/>
        <v>9.244523566961206</v>
      </c>
      <c r="H121" s="138">
        <f t="shared" si="81"/>
        <v>10.193846630537553</v>
      </c>
      <c r="I121" s="138">
        <f t="shared" si="81"/>
        <v>10.315258774309964</v>
      </c>
      <c r="J121" s="138">
        <f t="shared" si="81"/>
        <v>14.34479108709991</v>
      </c>
      <c r="K121" s="138">
        <f t="shared" si="81"/>
        <v>31.699720188874064</v>
      </c>
      <c r="L121" s="138">
        <f t="shared" si="81"/>
        <v>40.528791465493889</v>
      </c>
      <c r="M121" s="138">
        <f t="shared" si="81"/>
        <v>5.6191222883564791</v>
      </c>
      <c r="N121" s="139">
        <f t="shared" si="81"/>
        <v>18.230385125551038</v>
      </c>
      <c r="O121" s="147">
        <f>SUM(C121:N121)</f>
        <v>144.32836364360617</v>
      </c>
    </row>
    <row r="122" spans="1:15" ht="13.5" hidden="1" thickBot="1" x14ac:dyDescent="0.25">
      <c r="A122" s="126">
        <f>A19</f>
        <v>1984</v>
      </c>
      <c r="B122" s="127" t="s">
        <v>13</v>
      </c>
      <c r="C122" s="148">
        <f>C19</f>
        <v>173.7</v>
      </c>
      <c r="D122" s="148">
        <f t="shared" ref="D122:N122" si="82">D19</f>
        <v>223.2</v>
      </c>
      <c r="E122" s="148">
        <f t="shared" si="82"/>
        <v>115.7</v>
      </c>
      <c r="F122" s="148">
        <f t="shared" si="82"/>
        <v>40.6</v>
      </c>
      <c r="G122" s="148">
        <f t="shared" si="82"/>
        <v>2.5</v>
      </c>
      <c r="H122" s="148">
        <f t="shared" si="82"/>
        <v>0.5</v>
      </c>
      <c r="I122" s="148">
        <f t="shared" si="82"/>
        <v>17</v>
      </c>
      <c r="J122" s="148">
        <f t="shared" si="82"/>
        <v>5.6</v>
      </c>
      <c r="K122" s="148">
        <f t="shared" si="82"/>
        <v>15.7</v>
      </c>
      <c r="L122" s="148">
        <f t="shared" si="82"/>
        <v>12.1</v>
      </c>
      <c r="M122" s="148">
        <f t="shared" si="82"/>
        <v>95.2</v>
      </c>
      <c r="N122" s="148">
        <f t="shared" si="82"/>
        <v>70.900000000000006</v>
      </c>
      <c r="O122" s="129">
        <f>SUM(C122:N122)</f>
        <v>772.70000000000016</v>
      </c>
    </row>
    <row r="123" spans="1:15" ht="13.5" hidden="1" thickBot="1" x14ac:dyDescent="0.25">
      <c r="A123" s="130"/>
      <c r="B123" s="127" t="s">
        <v>14</v>
      </c>
      <c r="C123" s="131">
        <f>+C115</f>
        <v>118.85492597153566</v>
      </c>
      <c r="D123" s="131">
        <f t="shared" ref="D123:N123" si="83">+D115</f>
        <v>94.667641300100257</v>
      </c>
      <c r="E123" s="131">
        <f t="shared" si="83"/>
        <v>90.663870683553242</v>
      </c>
      <c r="F123" s="131">
        <f t="shared" si="83"/>
        <v>62.184811077850192</v>
      </c>
      <c r="G123" s="131">
        <f t="shared" si="83"/>
        <v>42.468956526222655</v>
      </c>
      <c r="H123" s="131">
        <f t="shared" si="83"/>
        <v>28.228172740104629</v>
      </c>
      <c r="I123" s="131">
        <f t="shared" si="83"/>
        <v>28.46134383799042</v>
      </c>
      <c r="J123" s="131">
        <f t="shared" si="83"/>
        <v>43.305258726059932</v>
      </c>
      <c r="K123" s="131">
        <f t="shared" si="83"/>
        <v>61.193788818213406</v>
      </c>
      <c r="L123" s="131">
        <f t="shared" si="83"/>
        <v>94.8062930970558</v>
      </c>
      <c r="M123" s="131">
        <f t="shared" si="83"/>
        <v>105.26038221009462</v>
      </c>
      <c r="N123" s="131">
        <f t="shared" si="83"/>
        <v>122.00772363975096</v>
      </c>
      <c r="O123" s="142">
        <f>SUM(C123:N123)</f>
        <v>892.10316862853165</v>
      </c>
    </row>
    <row r="124" spans="1:15" ht="13.5" hidden="1" thickBot="1" x14ac:dyDescent="0.25">
      <c r="A124" s="130"/>
      <c r="B124" s="132" t="s">
        <v>27</v>
      </c>
      <c r="C124" s="141">
        <f t="shared" ref="C124:N124" si="84">C122-C123</f>
        <v>54.845074028464325</v>
      </c>
      <c r="D124" s="138">
        <f t="shared" si="84"/>
        <v>128.53235869989973</v>
      </c>
      <c r="E124" s="138">
        <f t="shared" si="84"/>
        <v>25.036129316446761</v>
      </c>
      <c r="F124" s="138">
        <f t="shared" si="84"/>
        <v>-21.58481107785019</v>
      </c>
      <c r="G124" s="138">
        <f t="shared" si="84"/>
        <v>-39.968956526222655</v>
      </c>
      <c r="H124" s="138">
        <f t="shared" si="84"/>
        <v>-27.728172740104629</v>
      </c>
      <c r="I124" s="138">
        <f t="shared" si="84"/>
        <v>-11.46134383799042</v>
      </c>
      <c r="J124" s="138">
        <f t="shared" si="84"/>
        <v>-37.705258726059931</v>
      </c>
      <c r="K124" s="138">
        <f t="shared" si="84"/>
        <v>-45.493788818213403</v>
      </c>
      <c r="L124" s="138">
        <f t="shared" si="84"/>
        <v>-82.706293097055806</v>
      </c>
      <c r="M124" s="138">
        <f t="shared" si="84"/>
        <v>-10.060382210094616</v>
      </c>
      <c r="N124" s="139">
        <f t="shared" si="84"/>
        <v>-51.107723639750958</v>
      </c>
      <c r="O124" s="136"/>
    </row>
    <row r="125" spans="1:15" ht="13.5" hidden="1" thickBot="1" x14ac:dyDescent="0.25">
      <c r="A125" s="130"/>
      <c r="B125" s="153" t="s">
        <v>15</v>
      </c>
      <c r="C125" s="141">
        <f>IF(C124&lt;0,N117*EXP(C124/$M$5),IF((C124+N117)&gt;$M$5,+$M$5,C124+N117))</f>
        <v>99.556706998727861</v>
      </c>
      <c r="D125" s="138">
        <f t="shared" ref="D125:N125" si="85">IF(D124&lt;0,C125*EXP(D124/$M$5),IF((D124+C125)&gt;$M$5,+$M$5,D124+C125))</f>
        <v>200</v>
      </c>
      <c r="E125" s="138">
        <f t="shared" si="85"/>
        <v>200</v>
      </c>
      <c r="F125" s="138">
        <f t="shared" si="85"/>
        <v>179.53915379949603</v>
      </c>
      <c r="G125" s="138">
        <f t="shared" si="85"/>
        <v>147.01704442515475</v>
      </c>
      <c r="H125" s="138">
        <f t="shared" si="85"/>
        <v>127.98430827807921</v>
      </c>
      <c r="I125" s="138">
        <f t="shared" si="85"/>
        <v>120.85614398741338</v>
      </c>
      <c r="J125" s="138">
        <f t="shared" si="85"/>
        <v>100.09048751715414</v>
      </c>
      <c r="K125" s="138">
        <f t="shared" si="85"/>
        <v>79.726793435617921</v>
      </c>
      <c r="L125" s="138">
        <f t="shared" si="85"/>
        <v>52.72418361588516</v>
      </c>
      <c r="M125" s="138">
        <f t="shared" si="85"/>
        <v>50.137655440725347</v>
      </c>
      <c r="N125" s="139">
        <f t="shared" si="85"/>
        <v>38.831575343222916</v>
      </c>
      <c r="O125" s="136"/>
    </row>
    <row r="126" spans="1:15" ht="13.5" hidden="1" thickBot="1" x14ac:dyDescent="0.25">
      <c r="A126" s="130"/>
      <c r="B126" s="153" t="s">
        <v>16</v>
      </c>
      <c r="C126" s="141">
        <f>C125-N117</f>
        <v>54.845074028464332</v>
      </c>
      <c r="D126" s="138">
        <f t="shared" ref="D126:N126" si="86">D125-C125</f>
        <v>100.44329300127214</v>
      </c>
      <c r="E126" s="138">
        <f t="shared" si="86"/>
        <v>0</v>
      </c>
      <c r="F126" s="138">
        <f t="shared" si="86"/>
        <v>-20.460846200503966</v>
      </c>
      <c r="G126" s="138">
        <f t="shared" si="86"/>
        <v>-32.522109374341284</v>
      </c>
      <c r="H126" s="138">
        <f t="shared" si="86"/>
        <v>-19.032736147075539</v>
      </c>
      <c r="I126" s="138">
        <f t="shared" si="86"/>
        <v>-7.1281642906658362</v>
      </c>
      <c r="J126" s="138">
        <f t="shared" si="86"/>
        <v>-20.765656470259231</v>
      </c>
      <c r="K126" s="138">
        <f t="shared" si="86"/>
        <v>-20.363694081536224</v>
      </c>
      <c r="L126" s="138">
        <f t="shared" si="86"/>
        <v>-27.002609819732761</v>
      </c>
      <c r="M126" s="138">
        <f t="shared" si="86"/>
        <v>-2.5865281751598133</v>
      </c>
      <c r="N126" s="139">
        <f t="shared" si="86"/>
        <v>-11.306080097502431</v>
      </c>
      <c r="O126" s="136"/>
    </row>
    <row r="127" spans="1:15" ht="13.5" hidden="1" thickBot="1" x14ac:dyDescent="0.25">
      <c r="A127" s="130"/>
      <c r="B127" s="154" t="s">
        <v>17</v>
      </c>
      <c r="C127" s="141">
        <f t="shared" ref="C127:N127" si="87">IF(C126&gt;=0,+C123,+C122+ABS(C126))</f>
        <v>118.85492597153566</v>
      </c>
      <c r="D127" s="138">
        <f t="shared" si="87"/>
        <v>94.667641300100257</v>
      </c>
      <c r="E127" s="138">
        <f t="shared" si="87"/>
        <v>90.663870683553242</v>
      </c>
      <c r="F127" s="138">
        <f t="shared" si="87"/>
        <v>61.060846200503967</v>
      </c>
      <c r="G127" s="138">
        <f t="shared" si="87"/>
        <v>35.022109374341284</v>
      </c>
      <c r="H127" s="138">
        <f t="shared" si="87"/>
        <v>19.532736147075539</v>
      </c>
      <c r="I127" s="138">
        <f t="shared" si="87"/>
        <v>24.128164290665836</v>
      </c>
      <c r="J127" s="138">
        <f t="shared" si="87"/>
        <v>26.365656470259232</v>
      </c>
      <c r="K127" s="138">
        <f t="shared" si="87"/>
        <v>36.063694081536227</v>
      </c>
      <c r="L127" s="138">
        <f t="shared" si="87"/>
        <v>39.102609819732763</v>
      </c>
      <c r="M127" s="138">
        <f t="shared" si="87"/>
        <v>97.786528175159816</v>
      </c>
      <c r="N127" s="139">
        <f t="shared" si="87"/>
        <v>82.206080097502436</v>
      </c>
      <c r="O127" s="142">
        <f>SUM(C127:N127)</f>
        <v>725.45486261196618</v>
      </c>
    </row>
    <row r="128" spans="1:15" ht="13.5" hidden="1" thickBot="1" x14ac:dyDescent="0.25">
      <c r="A128" s="130"/>
      <c r="B128" s="153" t="s">
        <v>18</v>
      </c>
      <c r="C128" s="141">
        <f>IF((+N117+C124)&gt;$M$5,(N117+ABS(C124))-$M$5,0)</f>
        <v>0</v>
      </c>
      <c r="D128" s="138">
        <f t="shared" ref="D128:N128" si="88">IF((+C125+D124)&gt;$M$5,(C125+ABS(D124))-$M$5,0)</f>
        <v>28.089065698627593</v>
      </c>
      <c r="E128" s="138">
        <f t="shared" si="88"/>
        <v>25.036129316446761</v>
      </c>
      <c r="F128" s="138">
        <f t="shared" si="88"/>
        <v>0</v>
      </c>
      <c r="G128" s="138">
        <f t="shared" si="88"/>
        <v>0</v>
      </c>
      <c r="H128" s="138">
        <f t="shared" si="88"/>
        <v>0</v>
      </c>
      <c r="I128" s="138">
        <f t="shared" si="88"/>
        <v>0</v>
      </c>
      <c r="J128" s="138">
        <f t="shared" si="88"/>
        <v>0</v>
      </c>
      <c r="K128" s="138">
        <f t="shared" si="88"/>
        <v>0</v>
      </c>
      <c r="L128" s="138">
        <f t="shared" si="88"/>
        <v>0</v>
      </c>
      <c r="M128" s="138">
        <f t="shared" si="88"/>
        <v>0</v>
      </c>
      <c r="N128" s="139">
        <f t="shared" si="88"/>
        <v>0</v>
      </c>
      <c r="O128" s="142">
        <f>SUM(C128:N128)</f>
        <v>53.125195015074354</v>
      </c>
    </row>
    <row r="129" spans="1:15" ht="13.5" hidden="1" thickBot="1" x14ac:dyDescent="0.25">
      <c r="A129" s="143"/>
      <c r="B129" s="153" t="s">
        <v>19</v>
      </c>
      <c r="C129" s="141">
        <f>C123-C127</f>
        <v>0</v>
      </c>
      <c r="D129" s="138">
        <f>D123-D127</f>
        <v>0</v>
      </c>
      <c r="E129" s="138">
        <f t="shared" ref="E129:N129" si="89">E123-E127</f>
        <v>0</v>
      </c>
      <c r="F129" s="138">
        <f t="shared" si="89"/>
        <v>1.123964877346225</v>
      </c>
      <c r="G129" s="138">
        <f t="shared" si="89"/>
        <v>7.4468471518813715</v>
      </c>
      <c r="H129" s="138">
        <f t="shared" si="89"/>
        <v>8.6954365930290898</v>
      </c>
      <c r="I129" s="138">
        <f t="shared" si="89"/>
        <v>4.3331795473245833</v>
      </c>
      <c r="J129" s="138">
        <f t="shared" si="89"/>
        <v>16.9396022558007</v>
      </c>
      <c r="K129" s="138">
        <f t="shared" si="89"/>
        <v>25.130094736677179</v>
      </c>
      <c r="L129" s="138">
        <f t="shared" si="89"/>
        <v>55.703683277323037</v>
      </c>
      <c r="M129" s="138">
        <f t="shared" si="89"/>
        <v>7.4738540349348028</v>
      </c>
      <c r="N129" s="139">
        <f t="shared" si="89"/>
        <v>39.801643542248527</v>
      </c>
      <c r="O129" s="147">
        <f>SUM(C129:N129)</f>
        <v>166.64830601656553</v>
      </c>
    </row>
    <row r="130" spans="1:15" ht="13.5" hidden="1" thickBot="1" x14ac:dyDescent="0.25">
      <c r="A130" s="126">
        <f>A20</f>
        <v>1985</v>
      </c>
      <c r="B130" s="127" t="s">
        <v>13</v>
      </c>
      <c r="C130" s="148">
        <f>C20</f>
        <v>80.3</v>
      </c>
      <c r="D130" s="148">
        <f t="shared" ref="D130:N130" si="90">D20</f>
        <v>106.4</v>
      </c>
      <c r="E130" s="148">
        <f t="shared" si="90"/>
        <v>50.5</v>
      </c>
      <c r="F130" s="148">
        <f t="shared" si="90"/>
        <v>22.8</v>
      </c>
      <c r="G130" s="148">
        <f t="shared" si="90"/>
        <v>0.4</v>
      </c>
      <c r="H130" s="148">
        <f t="shared" si="90"/>
        <v>4.0999999999999996</v>
      </c>
      <c r="I130" s="148">
        <f t="shared" si="90"/>
        <v>2.1</v>
      </c>
      <c r="J130" s="148">
        <f t="shared" si="90"/>
        <v>7.3</v>
      </c>
      <c r="K130" s="148">
        <f t="shared" si="90"/>
        <v>2.2999999999999998</v>
      </c>
      <c r="L130" s="148">
        <f t="shared" si="90"/>
        <v>50.1</v>
      </c>
      <c r="M130" s="148">
        <f t="shared" si="90"/>
        <v>60.8</v>
      </c>
      <c r="N130" s="148">
        <f t="shared" si="90"/>
        <v>250.5</v>
      </c>
      <c r="O130" s="129">
        <f>SUM(C130:N130)</f>
        <v>637.60000000000014</v>
      </c>
    </row>
    <row r="131" spans="1:15" ht="13.5" hidden="1" thickBot="1" x14ac:dyDescent="0.25">
      <c r="A131" s="130"/>
      <c r="B131" s="127" t="s">
        <v>14</v>
      </c>
      <c r="C131" s="131">
        <f>+C123</f>
        <v>118.85492597153566</v>
      </c>
      <c r="D131" s="131">
        <f t="shared" ref="D131:N131" si="91">+D123</f>
        <v>94.667641300100257</v>
      </c>
      <c r="E131" s="131">
        <f t="shared" si="91"/>
        <v>90.663870683553242</v>
      </c>
      <c r="F131" s="131">
        <f t="shared" si="91"/>
        <v>62.184811077850192</v>
      </c>
      <c r="G131" s="131">
        <f t="shared" si="91"/>
        <v>42.468956526222655</v>
      </c>
      <c r="H131" s="131">
        <f t="shared" si="91"/>
        <v>28.228172740104629</v>
      </c>
      <c r="I131" s="131">
        <f t="shared" si="91"/>
        <v>28.46134383799042</v>
      </c>
      <c r="J131" s="131">
        <f t="shared" si="91"/>
        <v>43.305258726059932</v>
      </c>
      <c r="K131" s="131">
        <f t="shared" si="91"/>
        <v>61.193788818213406</v>
      </c>
      <c r="L131" s="131">
        <f t="shared" si="91"/>
        <v>94.8062930970558</v>
      </c>
      <c r="M131" s="131">
        <f t="shared" si="91"/>
        <v>105.26038221009462</v>
      </c>
      <c r="N131" s="131">
        <f t="shared" si="91"/>
        <v>122.00772363975096</v>
      </c>
      <c r="O131" s="142">
        <f>SUM(C131:N131)</f>
        <v>892.10316862853165</v>
      </c>
    </row>
    <row r="132" spans="1:15" ht="13.5" hidden="1" thickBot="1" x14ac:dyDescent="0.25">
      <c r="A132" s="130"/>
      <c r="B132" s="132" t="s">
        <v>27</v>
      </c>
      <c r="C132" s="141">
        <f t="shared" ref="C132:N132" si="92">C130-C131</f>
        <v>-38.554925971535667</v>
      </c>
      <c r="D132" s="138">
        <f t="shared" si="92"/>
        <v>11.732358699899748</v>
      </c>
      <c r="E132" s="138">
        <f t="shared" si="92"/>
        <v>-40.163870683553242</v>
      </c>
      <c r="F132" s="138">
        <f t="shared" si="92"/>
        <v>-39.384811077850188</v>
      </c>
      <c r="G132" s="138">
        <f t="shared" si="92"/>
        <v>-42.068956526222657</v>
      </c>
      <c r="H132" s="138">
        <f t="shared" si="92"/>
        <v>-24.128172740104631</v>
      </c>
      <c r="I132" s="138">
        <f t="shared" si="92"/>
        <v>-26.361343837990418</v>
      </c>
      <c r="J132" s="138">
        <f t="shared" si="92"/>
        <v>-36.005258726059935</v>
      </c>
      <c r="K132" s="138">
        <f t="shared" si="92"/>
        <v>-58.893788818213409</v>
      </c>
      <c r="L132" s="138">
        <f t="shared" si="92"/>
        <v>-44.706293097055799</v>
      </c>
      <c r="M132" s="138">
        <f t="shared" si="92"/>
        <v>-44.460382210094622</v>
      </c>
      <c r="N132" s="139">
        <f t="shared" si="92"/>
        <v>128.49227636024904</v>
      </c>
      <c r="O132" s="136"/>
    </row>
    <row r="133" spans="1:15" ht="13.5" hidden="1" thickBot="1" x14ac:dyDescent="0.25">
      <c r="A133" s="130"/>
      <c r="B133" s="153" t="s">
        <v>15</v>
      </c>
      <c r="C133" s="141">
        <f>IF(C132&lt;0,N125*EXP(C132/$M$5),IF((C132+N125)&gt;$M$5,+$M$5,C132+N125))</f>
        <v>32.02315014662404</v>
      </c>
      <c r="D133" s="138">
        <f t="shared" ref="D133:N133" si="93">IF(D132&lt;0,C133*EXP(D132/$M$5),IF((D132+C133)&gt;$M$5,+$M$5,D132+C133))</f>
        <v>43.755508846523789</v>
      </c>
      <c r="E133" s="138">
        <f t="shared" si="93"/>
        <v>35.794640229945067</v>
      </c>
      <c r="F133" s="138">
        <f t="shared" si="93"/>
        <v>29.396455697241546</v>
      </c>
      <c r="G133" s="138">
        <f t="shared" si="93"/>
        <v>23.820089706372173</v>
      </c>
      <c r="H133" s="138">
        <f t="shared" si="93"/>
        <v>21.112989479905238</v>
      </c>
      <c r="I133" s="138">
        <f t="shared" si="93"/>
        <v>18.505754671532127</v>
      </c>
      <c r="J133" s="138">
        <f t="shared" si="93"/>
        <v>15.456899193479654</v>
      </c>
      <c r="K133" s="138">
        <f t="shared" si="93"/>
        <v>11.514262787771393</v>
      </c>
      <c r="L133" s="138">
        <f t="shared" si="93"/>
        <v>9.207837686618225</v>
      </c>
      <c r="M133" s="138">
        <f t="shared" si="93"/>
        <v>7.3724725085573066</v>
      </c>
      <c r="N133" s="139">
        <f t="shared" si="93"/>
        <v>135.86474886880634</v>
      </c>
      <c r="O133" s="136"/>
    </row>
    <row r="134" spans="1:15" ht="13.5" hidden="1" thickBot="1" x14ac:dyDescent="0.25">
      <c r="A134" s="130"/>
      <c r="B134" s="153" t="s">
        <v>16</v>
      </c>
      <c r="C134" s="141">
        <f>C133-N125</f>
        <v>-6.8084251965988756</v>
      </c>
      <c r="D134" s="138">
        <f t="shared" ref="D134:N134" si="94">D133-C133</f>
        <v>11.732358699899748</v>
      </c>
      <c r="E134" s="138">
        <f t="shared" si="94"/>
        <v>-7.9608686165787219</v>
      </c>
      <c r="F134" s="138">
        <f t="shared" si="94"/>
        <v>-6.3981845327035209</v>
      </c>
      <c r="G134" s="138">
        <f t="shared" si="94"/>
        <v>-5.5763659908693732</v>
      </c>
      <c r="H134" s="138">
        <f t="shared" si="94"/>
        <v>-2.7071002264669346</v>
      </c>
      <c r="I134" s="138">
        <f t="shared" si="94"/>
        <v>-2.6072348083731107</v>
      </c>
      <c r="J134" s="138">
        <f t="shared" si="94"/>
        <v>-3.0488554780524737</v>
      </c>
      <c r="K134" s="138">
        <f t="shared" si="94"/>
        <v>-3.9426364057082601</v>
      </c>
      <c r="L134" s="138">
        <f t="shared" si="94"/>
        <v>-2.3064251011531685</v>
      </c>
      <c r="M134" s="138">
        <f t="shared" si="94"/>
        <v>-1.8353651780609184</v>
      </c>
      <c r="N134" s="139">
        <f t="shared" si="94"/>
        <v>128.49227636024904</v>
      </c>
      <c r="O134" s="136"/>
    </row>
    <row r="135" spans="1:15" ht="13.5" hidden="1" thickBot="1" x14ac:dyDescent="0.25">
      <c r="A135" s="130"/>
      <c r="B135" s="154" t="s">
        <v>17</v>
      </c>
      <c r="C135" s="141">
        <f t="shared" ref="C135:N135" si="95">IF(C134&gt;=0,+C131,+C130+ABS(C134))</f>
        <v>87.108425196598873</v>
      </c>
      <c r="D135" s="138">
        <f t="shared" si="95"/>
        <v>94.667641300100257</v>
      </c>
      <c r="E135" s="138">
        <f t="shared" si="95"/>
        <v>58.460868616578722</v>
      </c>
      <c r="F135" s="138">
        <f t="shared" si="95"/>
        <v>29.198184532703522</v>
      </c>
      <c r="G135" s="138">
        <f t="shared" si="95"/>
        <v>5.9763659908693736</v>
      </c>
      <c r="H135" s="138">
        <f t="shared" si="95"/>
        <v>6.8071002264669342</v>
      </c>
      <c r="I135" s="138">
        <f t="shared" si="95"/>
        <v>4.7072348083731104</v>
      </c>
      <c r="J135" s="138">
        <f t="shared" si="95"/>
        <v>10.348855478052474</v>
      </c>
      <c r="K135" s="138">
        <f t="shared" si="95"/>
        <v>6.24263640570826</v>
      </c>
      <c r="L135" s="138">
        <f t="shared" si="95"/>
        <v>52.406425101153168</v>
      </c>
      <c r="M135" s="138">
        <f t="shared" si="95"/>
        <v>62.635365178060916</v>
      </c>
      <c r="N135" s="139">
        <f t="shared" si="95"/>
        <v>122.00772363975096</v>
      </c>
      <c r="O135" s="142">
        <f>SUM(C135:N135)</f>
        <v>540.56682647441653</v>
      </c>
    </row>
    <row r="136" spans="1:15" ht="13.5" hidden="1" thickBot="1" x14ac:dyDescent="0.25">
      <c r="A136" s="130"/>
      <c r="B136" s="153" t="s">
        <v>18</v>
      </c>
      <c r="C136" s="141">
        <f>IF((+N125+C132)&gt;$M$5,(N125+ABS(C132))-$M$5,0)</f>
        <v>0</v>
      </c>
      <c r="D136" s="138">
        <f t="shared" ref="D136:N136" si="96">IF((+C133+D132)&gt;$M$5,(C133+ABS(D132))-$M$5,0)</f>
        <v>0</v>
      </c>
      <c r="E136" s="138">
        <f t="shared" si="96"/>
        <v>0</v>
      </c>
      <c r="F136" s="138">
        <f t="shared" si="96"/>
        <v>0</v>
      </c>
      <c r="G136" s="138">
        <f t="shared" si="96"/>
        <v>0</v>
      </c>
      <c r="H136" s="138">
        <f t="shared" si="96"/>
        <v>0</v>
      </c>
      <c r="I136" s="138">
        <f t="shared" si="96"/>
        <v>0</v>
      </c>
      <c r="J136" s="138">
        <f t="shared" si="96"/>
        <v>0</v>
      </c>
      <c r="K136" s="138">
        <f t="shared" si="96"/>
        <v>0</v>
      </c>
      <c r="L136" s="138">
        <f t="shared" si="96"/>
        <v>0</v>
      </c>
      <c r="M136" s="138">
        <f t="shared" si="96"/>
        <v>0</v>
      </c>
      <c r="N136" s="139">
        <f t="shared" si="96"/>
        <v>0</v>
      </c>
      <c r="O136" s="142">
        <f>SUM(C136:N136)</f>
        <v>0</v>
      </c>
    </row>
    <row r="137" spans="1:15" ht="13.5" hidden="1" thickBot="1" x14ac:dyDescent="0.25">
      <c r="A137" s="143"/>
      <c r="B137" s="153" t="s">
        <v>19</v>
      </c>
      <c r="C137" s="141">
        <f>C131-C135</f>
        <v>31.746500774936791</v>
      </c>
      <c r="D137" s="138">
        <f>D131-D135</f>
        <v>0</v>
      </c>
      <c r="E137" s="138">
        <f t="shared" ref="E137:N137" si="97">E131-E135</f>
        <v>32.20300206697452</v>
      </c>
      <c r="F137" s="138">
        <f t="shared" si="97"/>
        <v>32.98662654514667</v>
      </c>
      <c r="G137" s="138">
        <f t="shared" si="97"/>
        <v>36.49259053535328</v>
      </c>
      <c r="H137" s="138">
        <f t="shared" si="97"/>
        <v>21.421072513637696</v>
      </c>
      <c r="I137" s="138">
        <f t="shared" si="97"/>
        <v>23.754109029617311</v>
      </c>
      <c r="J137" s="138">
        <f t="shared" si="97"/>
        <v>32.956403248007462</v>
      </c>
      <c r="K137" s="138">
        <f t="shared" si="97"/>
        <v>54.951152412505145</v>
      </c>
      <c r="L137" s="138">
        <f t="shared" si="97"/>
        <v>42.399867995902632</v>
      </c>
      <c r="M137" s="138">
        <f t="shared" si="97"/>
        <v>42.625017032033703</v>
      </c>
      <c r="N137" s="139">
        <f t="shared" si="97"/>
        <v>0</v>
      </c>
      <c r="O137" s="147">
        <f>SUM(C137:N137)</f>
        <v>351.53634215411529</v>
      </c>
    </row>
    <row r="138" spans="1:15" ht="13.5" hidden="1" thickBot="1" x14ac:dyDescent="0.25">
      <c r="A138" s="126">
        <f>A21</f>
        <v>1986</v>
      </c>
      <c r="B138" s="127" t="s">
        <v>13</v>
      </c>
      <c r="C138" s="148">
        <f>C21</f>
        <v>314.7</v>
      </c>
      <c r="D138" s="148">
        <f t="shared" ref="D138:N138" si="98">D21</f>
        <v>22.4</v>
      </c>
      <c r="E138" s="148">
        <f t="shared" si="98"/>
        <v>72.900000000000006</v>
      </c>
      <c r="F138" s="148">
        <f t="shared" si="98"/>
        <v>52.8</v>
      </c>
      <c r="G138" s="148">
        <f t="shared" si="98"/>
        <v>11</v>
      </c>
      <c r="H138" s="148">
        <f t="shared" si="98"/>
        <v>0</v>
      </c>
      <c r="I138" s="148">
        <f t="shared" si="98"/>
        <v>1</v>
      </c>
      <c r="J138" s="148">
        <f t="shared" si="98"/>
        <v>0</v>
      </c>
      <c r="K138" s="148">
        <f t="shared" si="98"/>
        <v>0.5</v>
      </c>
      <c r="L138" s="148">
        <f t="shared" si="98"/>
        <v>4.3</v>
      </c>
      <c r="M138" s="148">
        <f t="shared" si="98"/>
        <v>88.7</v>
      </c>
      <c r="N138" s="148">
        <f t="shared" si="98"/>
        <v>100.6</v>
      </c>
      <c r="O138" s="129">
        <f>SUM(C138:N138)</f>
        <v>668.90000000000009</v>
      </c>
    </row>
    <row r="139" spans="1:15" ht="13.5" hidden="1" thickBot="1" x14ac:dyDescent="0.25">
      <c r="A139" s="130"/>
      <c r="B139" s="127" t="s">
        <v>14</v>
      </c>
      <c r="C139" s="131">
        <f>+C131</f>
        <v>118.85492597153566</v>
      </c>
      <c r="D139" s="131">
        <f t="shared" ref="D139:N139" si="99">+D131</f>
        <v>94.667641300100257</v>
      </c>
      <c r="E139" s="131">
        <f t="shared" si="99"/>
        <v>90.663870683553242</v>
      </c>
      <c r="F139" s="131">
        <f t="shared" si="99"/>
        <v>62.184811077850192</v>
      </c>
      <c r="G139" s="131">
        <f t="shared" si="99"/>
        <v>42.468956526222655</v>
      </c>
      <c r="H139" s="131">
        <f t="shared" si="99"/>
        <v>28.228172740104629</v>
      </c>
      <c r="I139" s="131">
        <f t="shared" si="99"/>
        <v>28.46134383799042</v>
      </c>
      <c r="J139" s="131">
        <f t="shared" si="99"/>
        <v>43.305258726059932</v>
      </c>
      <c r="K139" s="131">
        <f t="shared" si="99"/>
        <v>61.193788818213406</v>
      </c>
      <c r="L139" s="131">
        <f t="shared" si="99"/>
        <v>94.8062930970558</v>
      </c>
      <c r="M139" s="131">
        <f t="shared" si="99"/>
        <v>105.26038221009462</v>
      </c>
      <c r="N139" s="131">
        <f t="shared" si="99"/>
        <v>122.00772363975096</v>
      </c>
      <c r="O139" s="142">
        <f>SUM(C139:N139)</f>
        <v>892.10316862853165</v>
      </c>
    </row>
    <row r="140" spans="1:15" ht="13.5" hidden="1" thickBot="1" x14ac:dyDescent="0.25">
      <c r="A140" s="130"/>
      <c r="B140" s="132" t="s">
        <v>27</v>
      </c>
      <c r="C140" s="141">
        <f t="shared" ref="C140:N140" si="100">C138-C139</f>
        <v>195.84507402846432</v>
      </c>
      <c r="D140" s="138">
        <f t="shared" si="100"/>
        <v>-72.267641300100252</v>
      </c>
      <c r="E140" s="138">
        <f t="shared" si="100"/>
        <v>-17.763870683553236</v>
      </c>
      <c r="F140" s="138">
        <f t="shared" si="100"/>
        <v>-9.3848110778501947</v>
      </c>
      <c r="G140" s="138">
        <f t="shared" si="100"/>
        <v>-31.468956526222655</v>
      </c>
      <c r="H140" s="138">
        <f t="shared" si="100"/>
        <v>-28.228172740104629</v>
      </c>
      <c r="I140" s="138">
        <f t="shared" si="100"/>
        <v>-27.46134383799042</v>
      </c>
      <c r="J140" s="138">
        <f t="shared" si="100"/>
        <v>-43.305258726059932</v>
      </c>
      <c r="K140" s="138">
        <f t="shared" si="100"/>
        <v>-60.693788818213406</v>
      </c>
      <c r="L140" s="138">
        <f t="shared" si="100"/>
        <v>-90.506293097055803</v>
      </c>
      <c r="M140" s="138">
        <f t="shared" si="100"/>
        <v>-16.560382210094616</v>
      </c>
      <c r="N140" s="139">
        <f t="shared" si="100"/>
        <v>-21.407723639750969</v>
      </c>
      <c r="O140" s="136"/>
    </row>
    <row r="141" spans="1:15" ht="13.5" hidden="1" thickBot="1" x14ac:dyDescent="0.25">
      <c r="A141" s="130"/>
      <c r="B141" s="153" t="s">
        <v>15</v>
      </c>
      <c r="C141" s="141">
        <f>IF(C140&lt;0,N133*EXP(C140/$M$5),IF((C140+N133)&gt;$M$5,+$M$5,C140+N133))</f>
        <v>200</v>
      </c>
      <c r="D141" s="138">
        <f t="shared" ref="D141:N141" si="101">IF(D140&lt;0,C141*EXP(D140/$M$5),IF((D140+C141)&gt;$M$5,+$M$5,D140+C141))</f>
        <v>139.34866309917626</v>
      </c>
      <c r="E141" s="138">
        <f t="shared" si="101"/>
        <v>127.50553897930065</v>
      </c>
      <c r="F141" s="138">
        <f t="shared" si="101"/>
        <v>121.66066698428099</v>
      </c>
      <c r="G141" s="138">
        <f t="shared" si="101"/>
        <v>103.94802021889777</v>
      </c>
      <c r="H141" s="138">
        <f t="shared" si="101"/>
        <v>90.265028570705809</v>
      </c>
      <c r="I141" s="138">
        <f t="shared" si="101"/>
        <v>78.684279694534183</v>
      </c>
      <c r="J141" s="138">
        <f t="shared" si="101"/>
        <v>63.365344298122757</v>
      </c>
      <c r="K141" s="138">
        <f t="shared" si="101"/>
        <v>46.779643857802448</v>
      </c>
      <c r="L141" s="138">
        <f t="shared" si="101"/>
        <v>29.752604742010782</v>
      </c>
      <c r="M141" s="138">
        <f t="shared" si="101"/>
        <v>27.388268683157516</v>
      </c>
      <c r="N141" s="139">
        <f t="shared" si="101"/>
        <v>24.608112211254983</v>
      </c>
      <c r="O141" s="136"/>
    </row>
    <row r="142" spans="1:15" ht="13.5" hidden="1" thickBot="1" x14ac:dyDescent="0.25">
      <c r="A142" s="130"/>
      <c r="B142" s="153" t="s">
        <v>16</v>
      </c>
      <c r="C142" s="141">
        <f>C141-N133</f>
        <v>64.135251131193655</v>
      </c>
      <c r="D142" s="138">
        <f t="shared" ref="D142:N142" si="102">D141-C141</f>
        <v>-60.651336900823736</v>
      </c>
      <c r="E142" s="138">
        <f t="shared" si="102"/>
        <v>-11.843124119875611</v>
      </c>
      <c r="F142" s="138">
        <f t="shared" si="102"/>
        <v>-5.844871995019659</v>
      </c>
      <c r="G142" s="138">
        <f t="shared" si="102"/>
        <v>-17.712646765383226</v>
      </c>
      <c r="H142" s="138">
        <f t="shared" si="102"/>
        <v>-13.682991648191958</v>
      </c>
      <c r="I142" s="138">
        <f t="shared" si="102"/>
        <v>-11.580748876171626</v>
      </c>
      <c r="J142" s="138">
        <f t="shared" si="102"/>
        <v>-15.318935396411426</v>
      </c>
      <c r="K142" s="138">
        <f t="shared" si="102"/>
        <v>-16.585700440320309</v>
      </c>
      <c r="L142" s="138">
        <f t="shared" si="102"/>
        <v>-17.027039115791666</v>
      </c>
      <c r="M142" s="138">
        <f t="shared" si="102"/>
        <v>-2.3643360588532651</v>
      </c>
      <c r="N142" s="139">
        <f t="shared" si="102"/>
        <v>-2.7801564719025329</v>
      </c>
      <c r="O142" s="136"/>
    </row>
    <row r="143" spans="1:15" ht="13.5" hidden="1" thickBot="1" x14ac:dyDescent="0.25">
      <c r="A143" s="130"/>
      <c r="B143" s="154" t="s">
        <v>17</v>
      </c>
      <c r="C143" s="141">
        <f t="shared" ref="C143:N143" si="103">IF(C142&gt;=0,+C139,+C138+ABS(C142))</f>
        <v>118.85492597153566</v>
      </c>
      <c r="D143" s="138">
        <f t="shared" si="103"/>
        <v>83.051336900823742</v>
      </c>
      <c r="E143" s="138">
        <f t="shared" si="103"/>
        <v>84.743124119875617</v>
      </c>
      <c r="F143" s="138">
        <f t="shared" si="103"/>
        <v>58.644871995019656</v>
      </c>
      <c r="G143" s="138">
        <f t="shared" si="103"/>
        <v>28.712646765383226</v>
      </c>
      <c r="H143" s="138">
        <f t="shared" si="103"/>
        <v>13.682991648191958</v>
      </c>
      <c r="I143" s="138">
        <f t="shared" si="103"/>
        <v>12.580748876171626</v>
      </c>
      <c r="J143" s="138">
        <f t="shared" si="103"/>
        <v>15.318935396411426</v>
      </c>
      <c r="K143" s="138">
        <f t="shared" si="103"/>
        <v>17.085700440320309</v>
      </c>
      <c r="L143" s="138">
        <f t="shared" si="103"/>
        <v>21.327039115791667</v>
      </c>
      <c r="M143" s="138">
        <f t="shared" si="103"/>
        <v>91.064336058853272</v>
      </c>
      <c r="N143" s="139">
        <f t="shared" si="103"/>
        <v>103.38015647190252</v>
      </c>
      <c r="O143" s="142">
        <f>SUM(C143:N143)</f>
        <v>648.44681376028063</v>
      </c>
    </row>
    <row r="144" spans="1:15" ht="13.5" hidden="1" thickBot="1" x14ac:dyDescent="0.25">
      <c r="A144" s="130"/>
      <c r="B144" s="153" t="s">
        <v>18</v>
      </c>
      <c r="C144" s="141">
        <f>IF((+N133+C140)&gt;$M$5,(N133+ABS(C140))-$M$5,0)</f>
        <v>131.70982289727067</v>
      </c>
      <c r="D144" s="138">
        <f t="shared" ref="D144:N144" si="104">IF((+C141+D140)&gt;$M$5,(C141+ABS(D140))-$M$5,0)</f>
        <v>0</v>
      </c>
      <c r="E144" s="138">
        <f t="shared" si="104"/>
        <v>0</v>
      </c>
      <c r="F144" s="138">
        <f t="shared" si="104"/>
        <v>0</v>
      </c>
      <c r="G144" s="138">
        <f t="shared" si="104"/>
        <v>0</v>
      </c>
      <c r="H144" s="138">
        <f t="shared" si="104"/>
        <v>0</v>
      </c>
      <c r="I144" s="138">
        <f t="shared" si="104"/>
        <v>0</v>
      </c>
      <c r="J144" s="138">
        <f t="shared" si="104"/>
        <v>0</v>
      </c>
      <c r="K144" s="138">
        <f t="shared" si="104"/>
        <v>0</v>
      </c>
      <c r="L144" s="138">
        <f t="shared" si="104"/>
        <v>0</v>
      </c>
      <c r="M144" s="138">
        <f t="shared" si="104"/>
        <v>0</v>
      </c>
      <c r="N144" s="139">
        <f t="shared" si="104"/>
        <v>0</v>
      </c>
      <c r="O144" s="142">
        <f>SUM(C144:N144)</f>
        <v>131.70982289727067</v>
      </c>
    </row>
    <row r="145" spans="1:15" ht="13.5" hidden="1" thickBot="1" x14ac:dyDescent="0.25">
      <c r="A145" s="143"/>
      <c r="B145" s="153" t="s">
        <v>19</v>
      </c>
      <c r="C145" s="141">
        <f>C139-C143</f>
        <v>0</v>
      </c>
      <c r="D145" s="138">
        <f>D139-D143</f>
        <v>11.616304399276515</v>
      </c>
      <c r="E145" s="138">
        <f t="shared" ref="E145:N145" si="105">E139-E143</f>
        <v>5.9207465636776249</v>
      </c>
      <c r="F145" s="138">
        <f t="shared" si="105"/>
        <v>3.5399390828305357</v>
      </c>
      <c r="G145" s="138">
        <f t="shared" si="105"/>
        <v>13.756309760839429</v>
      </c>
      <c r="H145" s="138">
        <f t="shared" si="105"/>
        <v>14.545181091912671</v>
      </c>
      <c r="I145" s="138">
        <f t="shared" si="105"/>
        <v>15.880594961818794</v>
      </c>
      <c r="J145" s="138">
        <f t="shared" si="105"/>
        <v>27.986323329648506</v>
      </c>
      <c r="K145" s="138">
        <f t="shared" si="105"/>
        <v>44.108088377893097</v>
      </c>
      <c r="L145" s="138">
        <f t="shared" si="105"/>
        <v>73.479253981264137</v>
      </c>
      <c r="M145" s="138">
        <f t="shared" si="105"/>
        <v>14.196046151241347</v>
      </c>
      <c r="N145" s="139">
        <f t="shared" si="105"/>
        <v>18.62756716784844</v>
      </c>
      <c r="O145" s="147">
        <f>SUM(C145:N145)</f>
        <v>243.6563548682511</v>
      </c>
    </row>
    <row r="146" spans="1:15" ht="13.5" hidden="1" thickBot="1" x14ac:dyDescent="0.25">
      <c r="A146" s="126">
        <f>A22</f>
        <v>1987</v>
      </c>
      <c r="B146" s="127" t="s">
        <v>13</v>
      </c>
      <c r="C146" s="148">
        <f>C22</f>
        <v>190.1</v>
      </c>
      <c r="D146" s="148">
        <f t="shared" ref="D146:N146" si="106">D22</f>
        <v>142.5</v>
      </c>
      <c r="E146" s="148">
        <f t="shared" si="106"/>
        <v>126.5</v>
      </c>
      <c r="F146" s="148">
        <f t="shared" si="106"/>
        <v>7.7</v>
      </c>
      <c r="G146" s="148">
        <f t="shared" si="106"/>
        <v>11.1</v>
      </c>
      <c r="H146" s="148">
        <f t="shared" si="106"/>
        <v>0</v>
      </c>
      <c r="I146" s="148">
        <f t="shared" si="106"/>
        <v>6.1</v>
      </c>
      <c r="J146" s="148">
        <f t="shared" si="106"/>
        <v>0.5</v>
      </c>
      <c r="K146" s="148">
        <f t="shared" si="106"/>
        <v>0</v>
      </c>
      <c r="L146" s="148">
        <f t="shared" si="106"/>
        <v>4.4000000000000004</v>
      </c>
      <c r="M146" s="148">
        <f t="shared" si="106"/>
        <v>27.5</v>
      </c>
      <c r="N146" s="148">
        <f t="shared" si="106"/>
        <v>152.30000000000001</v>
      </c>
      <c r="O146" s="129">
        <f>SUM(C146:N146)</f>
        <v>668.7</v>
      </c>
    </row>
    <row r="147" spans="1:15" ht="13.5" hidden="1" thickBot="1" x14ac:dyDescent="0.25">
      <c r="A147" s="130"/>
      <c r="B147" s="127" t="s">
        <v>14</v>
      </c>
      <c r="C147" s="131">
        <f>+C139</f>
        <v>118.85492597153566</v>
      </c>
      <c r="D147" s="131">
        <f t="shared" ref="D147:N147" si="107">+D139</f>
        <v>94.667641300100257</v>
      </c>
      <c r="E147" s="131">
        <f t="shared" si="107"/>
        <v>90.663870683553242</v>
      </c>
      <c r="F147" s="131">
        <f t="shared" si="107"/>
        <v>62.184811077850192</v>
      </c>
      <c r="G147" s="131">
        <f t="shared" si="107"/>
        <v>42.468956526222655</v>
      </c>
      <c r="H147" s="131">
        <f t="shared" si="107"/>
        <v>28.228172740104629</v>
      </c>
      <c r="I147" s="131">
        <f t="shared" si="107"/>
        <v>28.46134383799042</v>
      </c>
      <c r="J147" s="131">
        <f t="shared" si="107"/>
        <v>43.305258726059932</v>
      </c>
      <c r="K147" s="131">
        <f t="shared" si="107"/>
        <v>61.193788818213406</v>
      </c>
      <c r="L147" s="131">
        <f t="shared" si="107"/>
        <v>94.8062930970558</v>
      </c>
      <c r="M147" s="131">
        <f t="shared" si="107"/>
        <v>105.26038221009462</v>
      </c>
      <c r="N147" s="131">
        <f t="shared" si="107"/>
        <v>122.00772363975096</v>
      </c>
      <c r="O147" s="142">
        <f>SUM(C147:N147)</f>
        <v>892.10316862853165</v>
      </c>
    </row>
    <row r="148" spans="1:15" ht="13.5" hidden="1" thickBot="1" x14ac:dyDescent="0.25">
      <c r="A148" s="130"/>
      <c r="B148" s="132" t="s">
        <v>27</v>
      </c>
      <c r="C148" s="141">
        <f t="shared" ref="C148:N148" si="108">C146-C147</f>
        <v>71.24507402846433</v>
      </c>
      <c r="D148" s="138">
        <f t="shared" si="108"/>
        <v>47.832358699899743</v>
      </c>
      <c r="E148" s="138">
        <f t="shared" si="108"/>
        <v>35.836129316446758</v>
      </c>
      <c r="F148" s="138">
        <f t="shared" si="108"/>
        <v>-54.484811077850189</v>
      </c>
      <c r="G148" s="138">
        <f t="shared" si="108"/>
        <v>-31.368956526222654</v>
      </c>
      <c r="H148" s="138">
        <f t="shared" si="108"/>
        <v>-28.228172740104629</v>
      </c>
      <c r="I148" s="138">
        <f t="shared" si="108"/>
        <v>-22.361343837990418</v>
      </c>
      <c r="J148" s="138">
        <f t="shared" si="108"/>
        <v>-42.805258726059932</v>
      </c>
      <c r="K148" s="138">
        <f t="shared" si="108"/>
        <v>-61.193788818213406</v>
      </c>
      <c r="L148" s="138">
        <f t="shared" si="108"/>
        <v>-90.406293097055794</v>
      </c>
      <c r="M148" s="138">
        <f t="shared" si="108"/>
        <v>-77.760382210094619</v>
      </c>
      <c r="N148" s="139">
        <f t="shared" si="108"/>
        <v>30.292276360249048</v>
      </c>
      <c r="O148" s="136"/>
    </row>
    <row r="149" spans="1:15" ht="13.5" hidden="1" thickBot="1" x14ac:dyDescent="0.25">
      <c r="A149" s="130"/>
      <c r="B149" s="153" t="s">
        <v>15</v>
      </c>
      <c r="C149" s="141">
        <f>IF(C148&lt;0,N141*EXP(C148/$M$5),IF((C148+N141)&gt;$M$5,+$M$5,C148+N141))</f>
        <v>95.853186239719321</v>
      </c>
      <c r="D149" s="138">
        <f t="shared" ref="D149:N149" si="109">IF(D148&lt;0,C149*EXP(D148/$M$5),IF((D148+C149)&gt;$M$5,+$M$5,D148+C149))</f>
        <v>143.68554493961906</v>
      </c>
      <c r="E149" s="138">
        <f t="shared" si="109"/>
        <v>179.52167425606581</v>
      </c>
      <c r="F149" s="138">
        <f t="shared" si="109"/>
        <v>136.71136700435557</v>
      </c>
      <c r="G149" s="138">
        <f t="shared" si="109"/>
        <v>116.86589847469169</v>
      </c>
      <c r="H149" s="138">
        <f t="shared" si="109"/>
        <v>101.48248752159935</v>
      </c>
      <c r="I149" s="138">
        <f t="shared" si="109"/>
        <v>90.747373236409416</v>
      </c>
      <c r="J149" s="138">
        <f t="shared" si="109"/>
        <v>73.262818856666385</v>
      </c>
      <c r="K149" s="138">
        <f t="shared" si="109"/>
        <v>53.951434994520191</v>
      </c>
      <c r="L149" s="138">
        <f t="shared" si="109"/>
        <v>34.331140358427938</v>
      </c>
      <c r="M149" s="138">
        <f t="shared" si="109"/>
        <v>23.271999819006325</v>
      </c>
      <c r="N149" s="139">
        <f t="shared" si="109"/>
        <v>53.564276179255373</v>
      </c>
      <c r="O149" s="136"/>
    </row>
    <row r="150" spans="1:15" ht="13.5" hidden="1" thickBot="1" x14ac:dyDescent="0.25">
      <c r="A150" s="130"/>
      <c r="B150" s="153" t="s">
        <v>16</v>
      </c>
      <c r="C150" s="141">
        <f>C149-N141</f>
        <v>71.24507402846433</v>
      </c>
      <c r="D150" s="138">
        <f t="shared" ref="D150:N150" si="110">D149-C149</f>
        <v>47.832358699899743</v>
      </c>
      <c r="E150" s="138">
        <f t="shared" si="110"/>
        <v>35.836129316446744</v>
      </c>
      <c r="F150" s="138">
        <f t="shared" si="110"/>
        <v>-42.810307251710242</v>
      </c>
      <c r="G150" s="138">
        <f t="shared" si="110"/>
        <v>-19.845468529663876</v>
      </c>
      <c r="H150" s="138">
        <f t="shared" si="110"/>
        <v>-15.383410953092337</v>
      </c>
      <c r="I150" s="138">
        <f t="shared" si="110"/>
        <v>-10.735114285189937</v>
      </c>
      <c r="J150" s="138">
        <f t="shared" si="110"/>
        <v>-17.484554379743031</v>
      </c>
      <c r="K150" s="138">
        <f t="shared" si="110"/>
        <v>-19.311383862146194</v>
      </c>
      <c r="L150" s="138">
        <f t="shared" si="110"/>
        <v>-19.620294636092254</v>
      </c>
      <c r="M150" s="138">
        <f t="shared" si="110"/>
        <v>-11.059140539421612</v>
      </c>
      <c r="N150" s="139">
        <f t="shared" si="110"/>
        <v>30.292276360249048</v>
      </c>
      <c r="O150" s="136"/>
    </row>
    <row r="151" spans="1:15" ht="13.5" hidden="1" thickBot="1" x14ac:dyDescent="0.25">
      <c r="A151" s="130"/>
      <c r="B151" s="154" t="s">
        <v>17</v>
      </c>
      <c r="C151" s="141">
        <f t="shared" ref="C151:N151" si="111">IF(C150&gt;=0,+C147,+C146+ABS(C150))</f>
        <v>118.85492597153566</v>
      </c>
      <c r="D151" s="138">
        <f t="shared" si="111"/>
        <v>94.667641300100257</v>
      </c>
      <c r="E151" s="138">
        <f t="shared" si="111"/>
        <v>90.663870683553242</v>
      </c>
      <c r="F151" s="138">
        <f t="shared" si="111"/>
        <v>50.510307251710245</v>
      </c>
      <c r="G151" s="138">
        <f t="shared" si="111"/>
        <v>30.945468529663877</v>
      </c>
      <c r="H151" s="138">
        <f t="shared" si="111"/>
        <v>15.383410953092337</v>
      </c>
      <c r="I151" s="138">
        <f t="shared" si="111"/>
        <v>16.835114285189938</v>
      </c>
      <c r="J151" s="138">
        <f t="shared" si="111"/>
        <v>17.984554379743031</v>
      </c>
      <c r="K151" s="138">
        <f t="shared" si="111"/>
        <v>19.311383862146194</v>
      </c>
      <c r="L151" s="138">
        <f t="shared" si="111"/>
        <v>24.020294636092252</v>
      </c>
      <c r="M151" s="138">
        <f t="shared" si="111"/>
        <v>38.559140539421612</v>
      </c>
      <c r="N151" s="139">
        <f t="shared" si="111"/>
        <v>122.00772363975096</v>
      </c>
      <c r="O151" s="142">
        <f>SUM(C151:N151)</f>
        <v>639.74383603199954</v>
      </c>
    </row>
    <row r="152" spans="1:15" ht="13.5" hidden="1" thickBot="1" x14ac:dyDescent="0.25">
      <c r="A152" s="130"/>
      <c r="B152" s="153" t="s">
        <v>18</v>
      </c>
      <c r="C152" s="141">
        <f>IF((+N141+C148)&gt;$M$5,(N141+ABS(C148))-$M$5,0)</f>
        <v>0</v>
      </c>
      <c r="D152" s="138">
        <f t="shared" ref="D152:N152" si="112">IF((+C149+D148)&gt;$M$5,(C149+ABS(D148))-$M$5,0)</f>
        <v>0</v>
      </c>
      <c r="E152" s="138">
        <f t="shared" si="112"/>
        <v>0</v>
      </c>
      <c r="F152" s="138">
        <f t="shared" si="112"/>
        <v>0</v>
      </c>
      <c r="G152" s="138">
        <f t="shared" si="112"/>
        <v>0</v>
      </c>
      <c r="H152" s="138">
        <f t="shared" si="112"/>
        <v>0</v>
      </c>
      <c r="I152" s="138">
        <f t="shared" si="112"/>
        <v>0</v>
      </c>
      <c r="J152" s="138">
        <f t="shared" si="112"/>
        <v>0</v>
      </c>
      <c r="K152" s="138">
        <f t="shared" si="112"/>
        <v>0</v>
      </c>
      <c r="L152" s="138">
        <f t="shared" si="112"/>
        <v>0</v>
      </c>
      <c r="M152" s="138">
        <f t="shared" si="112"/>
        <v>0</v>
      </c>
      <c r="N152" s="139">
        <f t="shared" si="112"/>
        <v>0</v>
      </c>
      <c r="O152" s="142">
        <f>SUM(C152:N152)</f>
        <v>0</v>
      </c>
    </row>
    <row r="153" spans="1:15" ht="13.5" hidden="1" thickBot="1" x14ac:dyDescent="0.25">
      <c r="A153" s="143"/>
      <c r="B153" s="153" t="s">
        <v>19</v>
      </c>
      <c r="C153" s="141">
        <f>C147-C151</f>
        <v>0</v>
      </c>
      <c r="D153" s="138">
        <f>D147-D151</f>
        <v>0</v>
      </c>
      <c r="E153" s="138">
        <f t="shared" ref="E153:N153" si="113">E147-E151</f>
        <v>0</v>
      </c>
      <c r="F153" s="138">
        <f t="shared" si="113"/>
        <v>11.674503826139947</v>
      </c>
      <c r="G153" s="138">
        <f t="shared" si="113"/>
        <v>11.523487996558778</v>
      </c>
      <c r="H153" s="138">
        <f t="shared" si="113"/>
        <v>12.844761787012292</v>
      </c>
      <c r="I153" s="138">
        <f t="shared" si="113"/>
        <v>11.626229552800481</v>
      </c>
      <c r="J153" s="138">
        <f t="shared" si="113"/>
        <v>25.320704346316901</v>
      </c>
      <c r="K153" s="138">
        <f t="shared" si="113"/>
        <v>41.882404956067212</v>
      </c>
      <c r="L153" s="138">
        <f t="shared" si="113"/>
        <v>70.785998460963555</v>
      </c>
      <c r="M153" s="138">
        <f t="shared" si="113"/>
        <v>66.701241670672999</v>
      </c>
      <c r="N153" s="139">
        <f t="shared" si="113"/>
        <v>0</v>
      </c>
      <c r="O153" s="147">
        <f>SUM(C153:N153)</f>
        <v>252.35933259653217</v>
      </c>
    </row>
    <row r="154" spans="1:15" ht="13.5" hidden="1" thickBot="1" x14ac:dyDescent="0.25">
      <c r="A154" s="126">
        <f>A23</f>
        <v>1988</v>
      </c>
      <c r="B154" s="127" t="s">
        <v>13</v>
      </c>
      <c r="C154" s="148">
        <f>C23</f>
        <v>84.9</v>
      </c>
      <c r="D154" s="148">
        <f t="shared" ref="D154:N154" si="114">D23</f>
        <v>49.7</v>
      </c>
      <c r="E154" s="148">
        <f t="shared" si="114"/>
        <v>119.4</v>
      </c>
      <c r="F154" s="148">
        <f t="shared" si="114"/>
        <v>49.3</v>
      </c>
      <c r="G154" s="148">
        <f t="shared" si="114"/>
        <v>0</v>
      </c>
      <c r="H154" s="148">
        <f t="shared" si="114"/>
        <v>0.4</v>
      </c>
      <c r="I154" s="148">
        <f t="shared" si="114"/>
        <v>4.5</v>
      </c>
      <c r="J154" s="148">
        <f t="shared" si="114"/>
        <v>0</v>
      </c>
      <c r="K154" s="148">
        <f t="shared" si="114"/>
        <v>3.3</v>
      </c>
      <c r="L154" s="148">
        <f t="shared" si="114"/>
        <v>21.8</v>
      </c>
      <c r="M154" s="148">
        <f t="shared" si="114"/>
        <v>48.7</v>
      </c>
      <c r="N154" s="148">
        <f t="shared" si="114"/>
        <v>119.2</v>
      </c>
      <c r="O154" s="129">
        <f>SUM(C154:N154)</f>
        <v>501.2</v>
      </c>
    </row>
    <row r="155" spans="1:15" ht="13.5" hidden="1" thickBot="1" x14ac:dyDescent="0.25">
      <c r="A155" s="130"/>
      <c r="B155" s="127" t="s">
        <v>14</v>
      </c>
      <c r="C155" s="131">
        <f>+C147</f>
        <v>118.85492597153566</v>
      </c>
      <c r="D155" s="131">
        <f t="shared" ref="D155:N155" si="115">+D147</f>
        <v>94.667641300100257</v>
      </c>
      <c r="E155" s="131">
        <f t="shared" si="115"/>
        <v>90.663870683553242</v>
      </c>
      <c r="F155" s="131">
        <f t="shared" si="115"/>
        <v>62.184811077850192</v>
      </c>
      <c r="G155" s="131">
        <f t="shared" si="115"/>
        <v>42.468956526222655</v>
      </c>
      <c r="H155" s="131">
        <f t="shared" si="115"/>
        <v>28.228172740104629</v>
      </c>
      <c r="I155" s="131">
        <f t="shared" si="115"/>
        <v>28.46134383799042</v>
      </c>
      <c r="J155" s="131">
        <f t="shared" si="115"/>
        <v>43.305258726059932</v>
      </c>
      <c r="K155" s="131">
        <f t="shared" si="115"/>
        <v>61.193788818213406</v>
      </c>
      <c r="L155" s="131">
        <f t="shared" si="115"/>
        <v>94.8062930970558</v>
      </c>
      <c r="M155" s="131">
        <f t="shared" si="115"/>
        <v>105.26038221009462</v>
      </c>
      <c r="N155" s="131">
        <f t="shared" si="115"/>
        <v>122.00772363975096</v>
      </c>
      <c r="O155" s="142">
        <f>SUM(C155:N155)</f>
        <v>892.10316862853165</v>
      </c>
    </row>
    <row r="156" spans="1:15" ht="13.5" hidden="1" thickBot="1" x14ac:dyDescent="0.25">
      <c r="A156" s="130"/>
      <c r="B156" s="132" t="s">
        <v>27</v>
      </c>
      <c r="C156" s="141">
        <f t="shared" ref="C156:N156" si="116">C154-C155</f>
        <v>-33.954925971535658</v>
      </c>
      <c r="D156" s="138">
        <f t="shared" si="116"/>
        <v>-44.967641300100254</v>
      </c>
      <c r="E156" s="138">
        <f t="shared" si="116"/>
        <v>28.736129316446764</v>
      </c>
      <c r="F156" s="138">
        <f t="shared" si="116"/>
        <v>-12.884811077850195</v>
      </c>
      <c r="G156" s="138">
        <f t="shared" si="116"/>
        <v>-42.468956526222655</v>
      </c>
      <c r="H156" s="138">
        <f t="shared" si="116"/>
        <v>-27.82817274010463</v>
      </c>
      <c r="I156" s="138">
        <f t="shared" si="116"/>
        <v>-23.96134383799042</v>
      </c>
      <c r="J156" s="138">
        <f t="shared" si="116"/>
        <v>-43.305258726059932</v>
      </c>
      <c r="K156" s="138">
        <f t="shared" si="116"/>
        <v>-57.893788818213409</v>
      </c>
      <c r="L156" s="138">
        <f t="shared" si="116"/>
        <v>-73.006293097055803</v>
      </c>
      <c r="M156" s="138">
        <f t="shared" si="116"/>
        <v>-56.560382210094616</v>
      </c>
      <c r="N156" s="139">
        <f t="shared" si="116"/>
        <v>-2.8077236397509608</v>
      </c>
      <c r="O156" s="136"/>
    </row>
    <row r="157" spans="1:15" ht="13.5" hidden="1" thickBot="1" x14ac:dyDescent="0.25">
      <c r="A157" s="130"/>
      <c r="B157" s="153" t="s">
        <v>15</v>
      </c>
      <c r="C157" s="141">
        <f>IF(C156&lt;0,N149*EXP(C156/$M$5),IF((C156+N149)&gt;$M$5,+$M$5,C156+N149))</f>
        <v>45.200480929891278</v>
      </c>
      <c r="D157" s="138">
        <f t="shared" ref="D157:N157" si="117">IF(D156&lt;0,C157*EXP(D156/$M$5),IF((D156+C157)&gt;$M$5,+$M$5,D156+C157))</f>
        <v>36.099157254762517</v>
      </c>
      <c r="E157" s="138">
        <f t="shared" si="117"/>
        <v>64.835286571209281</v>
      </c>
      <c r="F157" s="138">
        <f t="shared" si="117"/>
        <v>60.790039139596495</v>
      </c>
      <c r="G157" s="138">
        <f t="shared" si="117"/>
        <v>49.160043176299951</v>
      </c>
      <c r="H157" s="138">
        <f t="shared" si="117"/>
        <v>42.774421664513213</v>
      </c>
      <c r="I157" s="138">
        <f t="shared" si="117"/>
        <v>37.944842044105307</v>
      </c>
      <c r="J157" s="138">
        <f t="shared" si="117"/>
        <v>30.557412354753222</v>
      </c>
      <c r="K157" s="138">
        <f t="shared" si="117"/>
        <v>22.87714420180539</v>
      </c>
      <c r="L157" s="138">
        <f t="shared" si="117"/>
        <v>15.880737183582147</v>
      </c>
      <c r="M157" s="138">
        <f t="shared" si="117"/>
        <v>11.968820369874733</v>
      </c>
      <c r="N157" s="139">
        <f t="shared" si="117"/>
        <v>11.801968594887262</v>
      </c>
      <c r="O157" s="136"/>
    </row>
    <row r="158" spans="1:15" ht="13.5" hidden="1" thickBot="1" x14ac:dyDescent="0.25">
      <c r="A158" s="130"/>
      <c r="B158" s="153" t="s">
        <v>16</v>
      </c>
      <c r="C158" s="141">
        <f>C157-N149</f>
        <v>-8.3637952493640952</v>
      </c>
      <c r="D158" s="138">
        <f t="shared" ref="D158:N158" si="118">D157-C157</f>
        <v>-9.1013236751287607</v>
      </c>
      <c r="E158" s="138">
        <f t="shared" si="118"/>
        <v>28.736129316446764</v>
      </c>
      <c r="F158" s="138">
        <f t="shared" si="118"/>
        <v>-4.0452474316127862</v>
      </c>
      <c r="G158" s="138">
        <f t="shared" si="118"/>
        <v>-11.629995963296544</v>
      </c>
      <c r="H158" s="138">
        <f t="shared" si="118"/>
        <v>-6.3856215117867379</v>
      </c>
      <c r="I158" s="138">
        <f t="shared" si="118"/>
        <v>-4.8295796204079053</v>
      </c>
      <c r="J158" s="138">
        <f t="shared" si="118"/>
        <v>-7.3874296893520857</v>
      </c>
      <c r="K158" s="138">
        <f t="shared" si="118"/>
        <v>-7.680268152947832</v>
      </c>
      <c r="L158" s="138">
        <f t="shared" si="118"/>
        <v>-6.996407018223243</v>
      </c>
      <c r="M158" s="138">
        <f t="shared" si="118"/>
        <v>-3.9119168137074141</v>
      </c>
      <c r="N158" s="139">
        <f t="shared" si="118"/>
        <v>-0.16685177498747095</v>
      </c>
      <c r="O158" s="136"/>
    </row>
    <row r="159" spans="1:15" ht="13.5" hidden="1" thickBot="1" x14ac:dyDescent="0.25">
      <c r="A159" s="130"/>
      <c r="B159" s="154" t="s">
        <v>17</v>
      </c>
      <c r="C159" s="141">
        <f t="shared" ref="C159:N159" si="119">IF(C158&gt;=0,+C155,+C154+ABS(C158))</f>
        <v>93.263795249364108</v>
      </c>
      <c r="D159" s="138">
        <f t="shared" si="119"/>
        <v>58.801323675128764</v>
      </c>
      <c r="E159" s="138">
        <f t="shared" si="119"/>
        <v>90.663870683553242</v>
      </c>
      <c r="F159" s="138">
        <f t="shared" si="119"/>
        <v>53.345247431612783</v>
      </c>
      <c r="G159" s="138">
        <f t="shared" si="119"/>
        <v>11.629995963296544</v>
      </c>
      <c r="H159" s="138">
        <f t="shared" si="119"/>
        <v>6.7856215117867382</v>
      </c>
      <c r="I159" s="138">
        <f t="shared" si="119"/>
        <v>9.3295796204079053</v>
      </c>
      <c r="J159" s="138">
        <f t="shared" si="119"/>
        <v>7.3874296893520857</v>
      </c>
      <c r="K159" s="138">
        <f t="shared" si="119"/>
        <v>10.980268152947833</v>
      </c>
      <c r="L159" s="138">
        <f t="shared" si="119"/>
        <v>28.796407018223242</v>
      </c>
      <c r="M159" s="138">
        <f t="shared" si="119"/>
        <v>52.611916813707417</v>
      </c>
      <c r="N159" s="139">
        <f t="shared" si="119"/>
        <v>119.36685177498748</v>
      </c>
      <c r="O159" s="142">
        <f>SUM(C159:N159)</f>
        <v>542.96230758436809</v>
      </c>
    </row>
    <row r="160" spans="1:15" ht="13.5" hidden="1" thickBot="1" x14ac:dyDescent="0.25">
      <c r="A160" s="130"/>
      <c r="B160" s="153" t="s">
        <v>18</v>
      </c>
      <c r="C160" s="141">
        <f>IF((+N149+C156)&gt;$M$5,(N149+ABS(C156))-$M$5,0)</f>
        <v>0</v>
      </c>
      <c r="D160" s="138">
        <f t="shared" ref="D160:N160" si="120">IF((+C157+D156)&gt;$M$5,(C157+ABS(D156))-$M$5,0)</f>
        <v>0</v>
      </c>
      <c r="E160" s="138">
        <f t="shared" si="120"/>
        <v>0</v>
      </c>
      <c r="F160" s="138">
        <f t="shared" si="120"/>
        <v>0</v>
      </c>
      <c r="G160" s="138">
        <f t="shared" si="120"/>
        <v>0</v>
      </c>
      <c r="H160" s="138">
        <f t="shared" si="120"/>
        <v>0</v>
      </c>
      <c r="I160" s="138">
        <f t="shared" si="120"/>
        <v>0</v>
      </c>
      <c r="J160" s="138">
        <f t="shared" si="120"/>
        <v>0</v>
      </c>
      <c r="K160" s="138">
        <f t="shared" si="120"/>
        <v>0</v>
      </c>
      <c r="L160" s="138">
        <f t="shared" si="120"/>
        <v>0</v>
      </c>
      <c r="M160" s="138">
        <f t="shared" si="120"/>
        <v>0</v>
      </c>
      <c r="N160" s="139">
        <f t="shared" si="120"/>
        <v>0</v>
      </c>
      <c r="O160" s="142">
        <f>SUM(C160:N160)</f>
        <v>0</v>
      </c>
    </row>
    <row r="161" spans="1:15" ht="13.5" hidden="1" thickBot="1" x14ac:dyDescent="0.25">
      <c r="A161" s="143"/>
      <c r="B161" s="153" t="s">
        <v>19</v>
      </c>
      <c r="C161" s="141">
        <f>C155-C159</f>
        <v>25.591130722171556</v>
      </c>
      <c r="D161" s="138">
        <f>D155-D159</f>
        <v>35.866317624971494</v>
      </c>
      <c r="E161" s="138">
        <f t="shared" ref="E161:N161" si="121">E155-E159</f>
        <v>0</v>
      </c>
      <c r="F161" s="138">
        <f t="shared" si="121"/>
        <v>8.8395636462374085</v>
      </c>
      <c r="G161" s="138">
        <f t="shared" si="121"/>
        <v>30.838960562926111</v>
      </c>
      <c r="H161" s="138">
        <f t="shared" si="121"/>
        <v>21.442551228317889</v>
      </c>
      <c r="I161" s="138">
        <f t="shared" si="121"/>
        <v>19.131764217582514</v>
      </c>
      <c r="J161" s="138">
        <f t="shared" si="121"/>
        <v>35.917829036707843</v>
      </c>
      <c r="K161" s="138">
        <f t="shared" si="121"/>
        <v>50.213520665265577</v>
      </c>
      <c r="L161" s="138">
        <f t="shared" si="121"/>
        <v>66.009886078832551</v>
      </c>
      <c r="M161" s="138">
        <f t="shared" si="121"/>
        <v>52.648465396387202</v>
      </c>
      <c r="N161" s="139">
        <f t="shared" si="121"/>
        <v>2.6408718647634828</v>
      </c>
      <c r="O161" s="147">
        <f>SUM(C161:N161)</f>
        <v>349.14086104416361</v>
      </c>
    </row>
    <row r="162" spans="1:15" ht="13.5" hidden="1" thickBot="1" x14ac:dyDescent="0.25">
      <c r="A162" s="126">
        <f>A24</f>
        <v>1989</v>
      </c>
      <c r="B162" s="127" t="s">
        <v>13</v>
      </c>
      <c r="C162" s="148">
        <f>C24</f>
        <v>153.4</v>
      </c>
      <c r="D162" s="148">
        <f t="shared" ref="D162:N162" si="122">D24</f>
        <v>217.4</v>
      </c>
      <c r="E162" s="148">
        <f t="shared" si="122"/>
        <v>121.3</v>
      </c>
      <c r="F162" s="148">
        <f t="shared" si="122"/>
        <v>88.3</v>
      </c>
      <c r="G162" s="148">
        <f t="shared" si="122"/>
        <v>6.6</v>
      </c>
      <c r="H162" s="148">
        <f t="shared" si="122"/>
        <v>0</v>
      </c>
      <c r="I162" s="148">
        <f t="shared" si="122"/>
        <v>0</v>
      </c>
      <c r="J162" s="148">
        <f t="shared" si="122"/>
        <v>0</v>
      </c>
      <c r="K162" s="148">
        <f t="shared" si="122"/>
        <v>0.5</v>
      </c>
      <c r="L162" s="148">
        <f t="shared" si="122"/>
        <v>14.8</v>
      </c>
      <c r="M162" s="148">
        <f t="shared" si="122"/>
        <v>11.4</v>
      </c>
      <c r="N162" s="148">
        <f t="shared" si="122"/>
        <v>138.1</v>
      </c>
      <c r="O162" s="129">
        <f>SUM(C162:N162)</f>
        <v>751.8</v>
      </c>
    </row>
    <row r="163" spans="1:15" ht="13.5" hidden="1" thickBot="1" x14ac:dyDescent="0.25">
      <c r="A163" s="130"/>
      <c r="B163" s="127" t="s">
        <v>14</v>
      </c>
      <c r="C163" s="131">
        <f>+C155</f>
        <v>118.85492597153566</v>
      </c>
      <c r="D163" s="131">
        <f t="shared" ref="D163:N163" si="123">+D155</f>
        <v>94.667641300100257</v>
      </c>
      <c r="E163" s="131">
        <f t="shared" si="123"/>
        <v>90.663870683553242</v>
      </c>
      <c r="F163" s="131">
        <f t="shared" si="123"/>
        <v>62.184811077850192</v>
      </c>
      <c r="G163" s="131">
        <f t="shared" si="123"/>
        <v>42.468956526222655</v>
      </c>
      <c r="H163" s="131">
        <f t="shared" si="123"/>
        <v>28.228172740104629</v>
      </c>
      <c r="I163" s="131">
        <f t="shared" si="123"/>
        <v>28.46134383799042</v>
      </c>
      <c r="J163" s="131">
        <f t="shared" si="123"/>
        <v>43.305258726059932</v>
      </c>
      <c r="K163" s="131">
        <f t="shared" si="123"/>
        <v>61.193788818213406</v>
      </c>
      <c r="L163" s="131">
        <f t="shared" si="123"/>
        <v>94.8062930970558</v>
      </c>
      <c r="M163" s="131">
        <f t="shared" si="123"/>
        <v>105.26038221009462</v>
      </c>
      <c r="N163" s="131">
        <f t="shared" si="123"/>
        <v>122.00772363975096</v>
      </c>
      <c r="O163" s="142">
        <f>SUM(C163:N163)</f>
        <v>892.10316862853165</v>
      </c>
    </row>
    <row r="164" spans="1:15" ht="13.5" hidden="1" thickBot="1" x14ac:dyDescent="0.25">
      <c r="A164" s="130"/>
      <c r="B164" s="132" t="s">
        <v>27</v>
      </c>
      <c r="C164" s="141">
        <f t="shared" ref="C164:N164" si="124">C162-C163</f>
        <v>34.545074028464342</v>
      </c>
      <c r="D164" s="138">
        <f t="shared" si="124"/>
        <v>122.73235869989975</v>
      </c>
      <c r="E164" s="138">
        <f t="shared" si="124"/>
        <v>30.636129316446755</v>
      </c>
      <c r="F164" s="138">
        <f t="shared" si="124"/>
        <v>26.115188922149805</v>
      </c>
      <c r="G164" s="138">
        <f t="shared" si="124"/>
        <v>-35.868956526222654</v>
      </c>
      <c r="H164" s="138">
        <f t="shared" si="124"/>
        <v>-28.228172740104629</v>
      </c>
      <c r="I164" s="138">
        <f t="shared" si="124"/>
        <v>-28.46134383799042</v>
      </c>
      <c r="J164" s="138">
        <f t="shared" si="124"/>
        <v>-43.305258726059932</v>
      </c>
      <c r="K164" s="138">
        <f t="shared" si="124"/>
        <v>-60.693788818213406</v>
      </c>
      <c r="L164" s="138">
        <f t="shared" si="124"/>
        <v>-80.006293097055803</v>
      </c>
      <c r="M164" s="138">
        <f t="shared" si="124"/>
        <v>-93.860382210094613</v>
      </c>
      <c r="N164" s="139">
        <f t="shared" si="124"/>
        <v>16.092276360249031</v>
      </c>
      <c r="O164" s="136"/>
    </row>
    <row r="165" spans="1:15" ht="13.5" hidden="1" thickBot="1" x14ac:dyDescent="0.25">
      <c r="A165" s="130"/>
      <c r="B165" s="153" t="s">
        <v>15</v>
      </c>
      <c r="C165" s="141">
        <f>IF(C164&lt;0,N157*EXP(C164/$M$5),IF((C164+N157)&gt;$M$5,+$M$5,C164+N157))</f>
        <v>46.347042623351605</v>
      </c>
      <c r="D165" s="138">
        <f t="shared" ref="D165:N165" si="125">IF(D164&lt;0,C165*EXP(D164/$M$5),IF((D164+C165)&gt;$M$5,+$M$5,D164+C165))</f>
        <v>169.07940132325135</v>
      </c>
      <c r="E165" s="138">
        <f t="shared" si="125"/>
        <v>199.7155306396981</v>
      </c>
      <c r="F165" s="138">
        <f t="shared" si="125"/>
        <v>200</v>
      </c>
      <c r="G165" s="138">
        <f t="shared" si="125"/>
        <v>167.16353485910233</v>
      </c>
      <c r="H165" s="138">
        <f t="shared" si="125"/>
        <v>145.15929421514718</v>
      </c>
      <c r="I165" s="138">
        <f t="shared" si="125"/>
        <v>125.90466593745609</v>
      </c>
      <c r="J165" s="138">
        <f t="shared" si="125"/>
        <v>101.39245776715455</v>
      </c>
      <c r="K165" s="138">
        <f t="shared" si="125"/>
        <v>74.853267456408091</v>
      </c>
      <c r="L165" s="138">
        <f t="shared" si="125"/>
        <v>50.174066911095366</v>
      </c>
      <c r="M165" s="138">
        <f t="shared" si="125"/>
        <v>31.380804576708627</v>
      </c>
      <c r="N165" s="139">
        <f t="shared" si="125"/>
        <v>47.473080936957658</v>
      </c>
      <c r="O165" s="136"/>
    </row>
    <row r="166" spans="1:15" ht="13.5" hidden="1" thickBot="1" x14ac:dyDescent="0.25">
      <c r="A166" s="130"/>
      <c r="B166" s="153" t="s">
        <v>16</v>
      </c>
      <c r="C166" s="141">
        <f>C165-N157</f>
        <v>34.545074028464342</v>
      </c>
      <c r="D166" s="138">
        <f t="shared" ref="D166:N166" si="126">D165-C165</f>
        <v>122.73235869989975</v>
      </c>
      <c r="E166" s="138">
        <f t="shared" si="126"/>
        <v>30.636129316446755</v>
      </c>
      <c r="F166" s="138">
        <f t="shared" si="126"/>
        <v>0.28446936030189818</v>
      </c>
      <c r="G166" s="138">
        <f t="shared" si="126"/>
        <v>-32.836465140897673</v>
      </c>
      <c r="H166" s="138">
        <f t="shared" si="126"/>
        <v>-22.004240643955143</v>
      </c>
      <c r="I166" s="138">
        <f t="shared" si="126"/>
        <v>-19.254628277691097</v>
      </c>
      <c r="J166" s="138">
        <f t="shared" si="126"/>
        <v>-24.512208170301534</v>
      </c>
      <c r="K166" s="138">
        <f t="shared" si="126"/>
        <v>-26.539190310746463</v>
      </c>
      <c r="L166" s="138">
        <f t="shared" si="126"/>
        <v>-24.679200545312725</v>
      </c>
      <c r="M166" s="138">
        <f t="shared" si="126"/>
        <v>-18.793262334386739</v>
      </c>
      <c r="N166" s="139">
        <f t="shared" si="126"/>
        <v>16.092276360249031</v>
      </c>
      <c r="O166" s="136"/>
    </row>
    <row r="167" spans="1:15" ht="13.5" hidden="1" thickBot="1" x14ac:dyDescent="0.25">
      <c r="A167" s="130"/>
      <c r="B167" s="154" t="s">
        <v>17</v>
      </c>
      <c r="C167" s="141">
        <f t="shared" ref="C167:N167" si="127">IF(C166&gt;=0,+C163,+C162+ABS(C166))</f>
        <v>118.85492597153566</v>
      </c>
      <c r="D167" s="138">
        <f t="shared" si="127"/>
        <v>94.667641300100257</v>
      </c>
      <c r="E167" s="138">
        <f t="shared" si="127"/>
        <v>90.663870683553242</v>
      </c>
      <c r="F167" s="138">
        <f t="shared" si="127"/>
        <v>62.184811077850192</v>
      </c>
      <c r="G167" s="138">
        <f t="shared" si="127"/>
        <v>39.436465140897674</v>
      </c>
      <c r="H167" s="138">
        <f t="shared" si="127"/>
        <v>22.004240643955143</v>
      </c>
      <c r="I167" s="138">
        <f t="shared" si="127"/>
        <v>19.254628277691097</v>
      </c>
      <c r="J167" s="138">
        <f t="shared" si="127"/>
        <v>24.512208170301534</v>
      </c>
      <c r="K167" s="138">
        <f t="shared" si="127"/>
        <v>27.039190310746463</v>
      </c>
      <c r="L167" s="138">
        <f t="shared" si="127"/>
        <v>39.479200545312722</v>
      </c>
      <c r="M167" s="138">
        <f t="shared" si="127"/>
        <v>30.193262334386738</v>
      </c>
      <c r="N167" s="139">
        <f t="shared" si="127"/>
        <v>122.00772363975096</v>
      </c>
      <c r="O167" s="142">
        <f>SUM(C167:N167)</f>
        <v>690.29816809608155</v>
      </c>
    </row>
    <row r="168" spans="1:15" ht="13.5" hidden="1" thickBot="1" x14ac:dyDescent="0.25">
      <c r="A168" s="130"/>
      <c r="B168" s="153" t="s">
        <v>18</v>
      </c>
      <c r="C168" s="141">
        <f>IF((+N157+C164)&gt;$M$5,(N157+ABS(C164))-$M$5,0)</f>
        <v>0</v>
      </c>
      <c r="D168" s="138">
        <f t="shared" ref="D168:N168" si="128">IF((+C165+D164)&gt;$M$5,(C165+ABS(D164))-$M$5,0)</f>
        <v>0</v>
      </c>
      <c r="E168" s="138">
        <f t="shared" si="128"/>
        <v>0</v>
      </c>
      <c r="F168" s="138">
        <f t="shared" si="128"/>
        <v>25.8307195618479</v>
      </c>
      <c r="G168" s="138">
        <f t="shared" si="128"/>
        <v>0</v>
      </c>
      <c r="H168" s="138">
        <f t="shared" si="128"/>
        <v>0</v>
      </c>
      <c r="I168" s="138">
        <f t="shared" si="128"/>
        <v>0</v>
      </c>
      <c r="J168" s="138">
        <f t="shared" si="128"/>
        <v>0</v>
      </c>
      <c r="K168" s="138">
        <f t="shared" si="128"/>
        <v>0</v>
      </c>
      <c r="L168" s="138">
        <f t="shared" si="128"/>
        <v>0</v>
      </c>
      <c r="M168" s="138">
        <f t="shared" si="128"/>
        <v>0</v>
      </c>
      <c r="N168" s="139">
        <f t="shared" si="128"/>
        <v>0</v>
      </c>
      <c r="O168" s="142">
        <f>SUM(C168:N168)</f>
        <v>25.8307195618479</v>
      </c>
    </row>
    <row r="169" spans="1:15" ht="13.5" hidden="1" thickBot="1" x14ac:dyDescent="0.25">
      <c r="A169" s="143"/>
      <c r="B169" s="153" t="s">
        <v>19</v>
      </c>
      <c r="C169" s="141">
        <f>C163-C167</f>
        <v>0</v>
      </c>
      <c r="D169" s="138">
        <f>D163-D167</f>
        <v>0</v>
      </c>
      <c r="E169" s="138">
        <f t="shared" ref="E169:N169" si="129">E163-E167</f>
        <v>0</v>
      </c>
      <c r="F169" s="138">
        <f t="shared" si="129"/>
        <v>0</v>
      </c>
      <c r="G169" s="138">
        <f t="shared" si="129"/>
        <v>3.0324913853249811</v>
      </c>
      <c r="H169" s="138">
        <f t="shared" si="129"/>
        <v>6.2239320961494862</v>
      </c>
      <c r="I169" s="138">
        <f t="shared" si="129"/>
        <v>9.2067155602993225</v>
      </c>
      <c r="J169" s="138">
        <f t="shared" si="129"/>
        <v>18.793050555758398</v>
      </c>
      <c r="K169" s="138">
        <f t="shared" si="129"/>
        <v>34.154598507466943</v>
      </c>
      <c r="L169" s="138">
        <f t="shared" si="129"/>
        <v>55.327092551743078</v>
      </c>
      <c r="M169" s="138">
        <f t="shared" si="129"/>
        <v>75.067119875707874</v>
      </c>
      <c r="N169" s="139">
        <f t="shared" si="129"/>
        <v>0</v>
      </c>
      <c r="O169" s="147">
        <f>SUM(C169:N169)</f>
        <v>201.80500053245009</v>
      </c>
    </row>
    <row r="170" spans="1:15" ht="13.5" hidden="1" thickBot="1" x14ac:dyDescent="0.25">
      <c r="A170" s="126">
        <f>A25</f>
        <v>1990</v>
      </c>
      <c r="B170" s="127" t="s">
        <v>13</v>
      </c>
      <c r="C170" s="148">
        <f>C25</f>
        <v>219.4</v>
      </c>
      <c r="D170" s="148">
        <f t="shared" ref="D170:N170" si="130">D25</f>
        <v>242.9</v>
      </c>
      <c r="E170" s="148">
        <f t="shared" si="130"/>
        <v>122.3</v>
      </c>
      <c r="F170" s="148">
        <f t="shared" si="130"/>
        <v>49.5</v>
      </c>
      <c r="G170" s="148">
        <f t="shared" si="130"/>
        <v>6.1</v>
      </c>
      <c r="H170" s="148">
        <f t="shared" si="130"/>
        <v>1.3</v>
      </c>
      <c r="I170" s="148">
        <f t="shared" si="130"/>
        <v>0</v>
      </c>
      <c r="J170" s="148">
        <f t="shared" si="130"/>
        <v>0.9</v>
      </c>
      <c r="K170" s="148">
        <f t="shared" si="130"/>
        <v>0</v>
      </c>
      <c r="L170" s="148">
        <f t="shared" si="130"/>
        <v>14.6</v>
      </c>
      <c r="M170" s="148">
        <f t="shared" si="130"/>
        <v>118.9</v>
      </c>
      <c r="N170" s="148">
        <f t="shared" si="130"/>
        <v>46.4</v>
      </c>
      <c r="O170" s="129">
        <f>SUM(C170:N170)</f>
        <v>822.3</v>
      </c>
    </row>
    <row r="171" spans="1:15" ht="13.5" hidden="1" thickBot="1" x14ac:dyDescent="0.25">
      <c r="A171" s="130"/>
      <c r="B171" s="127" t="s">
        <v>14</v>
      </c>
      <c r="C171" s="131">
        <f>+C163</f>
        <v>118.85492597153566</v>
      </c>
      <c r="D171" s="131">
        <f t="shared" ref="D171:N171" si="131">+D163</f>
        <v>94.667641300100257</v>
      </c>
      <c r="E171" s="131">
        <f t="shared" si="131"/>
        <v>90.663870683553242</v>
      </c>
      <c r="F171" s="131">
        <f t="shared" si="131"/>
        <v>62.184811077850192</v>
      </c>
      <c r="G171" s="131">
        <f t="shared" si="131"/>
        <v>42.468956526222655</v>
      </c>
      <c r="H171" s="131">
        <f t="shared" si="131"/>
        <v>28.228172740104629</v>
      </c>
      <c r="I171" s="131">
        <f t="shared" si="131"/>
        <v>28.46134383799042</v>
      </c>
      <c r="J171" s="131">
        <f t="shared" si="131"/>
        <v>43.305258726059932</v>
      </c>
      <c r="K171" s="131">
        <f t="shared" si="131"/>
        <v>61.193788818213406</v>
      </c>
      <c r="L171" s="131">
        <f t="shared" si="131"/>
        <v>94.8062930970558</v>
      </c>
      <c r="M171" s="131">
        <f t="shared" si="131"/>
        <v>105.26038221009462</v>
      </c>
      <c r="N171" s="131">
        <f t="shared" si="131"/>
        <v>122.00772363975096</v>
      </c>
      <c r="O171" s="142">
        <f>SUM(C171:N171)</f>
        <v>892.10316862853165</v>
      </c>
    </row>
    <row r="172" spans="1:15" ht="13.5" hidden="1" thickBot="1" x14ac:dyDescent="0.25">
      <c r="A172" s="130"/>
      <c r="B172" s="132" t="s">
        <v>27</v>
      </c>
      <c r="C172" s="141">
        <f t="shared" ref="C172:N172" si="132">C170-C171</f>
        <v>100.54507402846434</v>
      </c>
      <c r="D172" s="138">
        <f t="shared" si="132"/>
        <v>148.23235869989975</v>
      </c>
      <c r="E172" s="138">
        <f t="shared" si="132"/>
        <v>31.636129316446755</v>
      </c>
      <c r="F172" s="138">
        <f t="shared" si="132"/>
        <v>-12.684811077850192</v>
      </c>
      <c r="G172" s="138">
        <f t="shared" si="132"/>
        <v>-36.368956526222654</v>
      </c>
      <c r="H172" s="138">
        <f t="shared" si="132"/>
        <v>-26.928172740104628</v>
      </c>
      <c r="I172" s="138">
        <f t="shared" si="132"/>
        <v>-28.46134383799042</v>
      </c>
      <c r="J172" s="138">
        <f t="shared" si="132"/>
        <v>-42.405258726059934</v>
      </c>
      <c r="K172" s="138">
        <f t="shared" si="132"/>
        <v>-61.193788818213406</v>
      </c>
      <c r="L172" s="138">
        <f t="shared" si="132"/>
        <v>-80.206293097055806</v>
      </c>
      <c r="M172" s="138">
        <f t="shared" si="132"/>
        <v>13.639617789905387</v>
      </c>
      <c r="N172" s="139">
        <f t="shared" si="132"/>
        <v>-75.607723639750958</v>
      </c>
      <c r="O172" s="136"/>
    </row>
    <row r="173" spans="1:15" ht="13.5" hidden="1" thickBot="1" x14ac:dyDescent="0.25">
      <c r="A173" s="130"/>
      <c r="B173" s="153" t="s">
        <v>15</v>
      </c>
      <c r="C173" s="141">
        <f>IF(C172&lt;0,N165*EXP(C172/$M$5),IF((C172+N165)&gt;$M$5,+$M$5,C172+N165))</f>
        <v>148.01815496542201</v>
      </c>
      <c r="D173" s="138">
        <f t="shared" ref="D173:N173" si="133">IF(D172&lt;0,C173*EXP(D172/$M$5),IF((D172+C173)&gt;$M$5,+$M$5,D172+C173))</f>
        <v>200</v>
      </c>
      <c r="E173" s="138">
        <f t="shared" si="133"/>
        <v>200</v>
      </c>
      <c r="F173" s="138">
        <f t="shared" si="133"/>
        <v>187.709078811757</v>
      </c>
      <c r="G173" s="138">
        <f t="shared" si="133"/>
        <v>156.49882915705803</v>
      </c>
      <c r="H173" s="138">
        <f t="shared" si="133"/>
        <v>136.78463270177414</v>
      </c>
      <c r="I173" s="138">
        <f t="shared" si="133"/>
        <v>118.64085988300037</v>
      </c>
      <c r="J173" s="138">
        <f t="shared" si="133"/>
        <v>95.973743802966595</v>
      </c>
      <c r="K173" s="138">
        <f t="shared" si="133"/>
        <v>70.675975628193214</v>
      </c>
      <c r="L173" s="138">
        <f t="shared" si="133"/>
        <v>47.326682212883917</v>
      </c>
      <c r="M173" s="138">
        <f t="shared" si="133"/>
        <v>60.966300002789303</v>
      </c>
      <c r="N173" s="139">
        <f t="shared" si="133"/>
        <v>41.774354993162177</v>
      </c>
      <c r="O173" s="136"/>
    </row>
    <row r="174" spans="1:15" ht="13.5" hidden="1" thickBot="1" x14ac:dyDescent="0.25">
      <c r="A174" s="130"/>
      <c r="B174" s="153" t="s">
        <v>16</v>
      </c>
      <c r="C174" s="141">
        <f>C173-N165</f>
        <v>100.54507402846436</v>
      </c>
      <c r="D174" s="138">
        <f t="shared" ref="D174:N174" si="134">D173-C173</f>
        <v>51.981845034577987</v>
      </c>
      <c r="E174" s="138">
        <f t="shared" si="134"/>
        <v>0</v>
      </c>
      <c r="F174" s="138">
        <f t="shared" si="134"/>
        <v>-12.290921188243004</v>
      </c>
      <c r="G174" s="138">
        <f t="shared" si="134"/>
        <v>-31.21024965469897</v>
      </c>
      <c r="H174" s="138">
        <f t="shared" si="134"/>
        <v>-19.714196455283883</v>
      </c>
      <c r="I174" s="138">
        <f t="shared" si="134"/>
        <v>-18.143772818773769</v>
      </c>
      <c r="J174" s="138">
        <f t="shared" si="134"/>
        <v>-22.667116080033779</v>
      </c>
      <c r="K174" s="138">
        <f t="shared" si="134"/>
        <v>-25.297768174773381</v>
      </c>
      <c r="L174" s="138">
        <f t="shared" si="134"/>
        <v>-23.349293415309297</v>
      </c>
      <c r="M174" s="138">
        <f t="shared" si="134"/>
        <v>13.639617789905387</v>
      </c>
      <c r="N174" s="139">
        <f t="shared" si="134"/>
        <v>-19.191945009627126</v>
      </c>
      <c r="O174" s="136"/>
    </row>
    <row r="175" spans="1:15" ht="13.5" hidden="1" thickBot="1" x14ac:dyDescent="0.25">
      <c r="A175" s="130"/>
      <c r="B175" s="154" t="s">
        <v>17</v>
      </c>
      <c r="C175" s="141">
        <f t="shared" ref="C175:N175" si="135">IF(C174&gt;=0,+C171,+C170+ABS(C174))</f>
        <v>118.85492597153566</v>
      </c>
      <c r="D175" s="138">
        <f t="shared" si="135"/>
        <v>94.667641300100257</v>
      </c>
      <c r="E175" s="138">
        <f t="shared" si="135"/>
        <v>90.663870683553242</v>
      </c>
      <c r="F175" s="138">
        <f t="shared" si="135"/>
        <v>61.790921188243004</v>
      </c>
      <c r="G175" s="138">
        <f t="shared" si="135"/>
        <v>37.310249654698971</v>
      </c>
      <c r="H175" s="138">
        <f t="shared" si="135"/>
        <v>21.014196455283884</v>
      </c>
      <c r="I175" s="138">
        <f t="shared" si="135"/>
        <v>18.143772818773769</v>
      </c>
      <c r="J175" s="138">
        <f t="shared" si="135"/>
        <v>23.567116080033777</v>
      </c>
      <c r="K175" s="138">
        <f t="shared" si="135"/>
        <v>25.297768174773381</v>
      </c>
      <c r="L175" s="138">
        <f t="shared" si="135"/>
        <v>37.949293415309299</v>
      </c>
      <c r="M175" s="138">
        <f t="shared" si="135"/>
        <v>105.26038221009462</v>
      </c>
      <c r="N175" s="139">
        <f t="shared" si="135"/>
        <v>65.591945009627125</v>
      </c>
      <c r="O175" s="142">
        <f>SUM(C175:N175)</f>
        <v>700.11208296202688</v>
      </c>
    </row>
    <row r="176" spans="1:15" ht="13.5" hidden="1" thickBot="1" x14ac:dyDescent="0.25">
      <c r="A176" s="130"/>
      <c r="B176" s="153" t="s">
        <v>18</v>
      </c>
      <c r="C176" s="141">
        <f>IF((+N165+C172)&gt;$M$5,(N165+ABS(C172))-$M$5,0)</f>
        <v>0</v>
      </c>
      <c r="D176" s="138">
        <f t="shared" ref="D176:N176" si="136">IF((+C173+D172)&gt;$M$5,(C173+ABS(D172))-$M$5,0)</f>
        <v>96.250513665321762</v>
      </c>
      <c r="E176" s="138">
        <f t="shared" si="136"/>
        <v>31.636129316446755</v>
      </c>
      <c r="F176" s="138">
        <f t="shared" si="136"/>
        <v>0</v>
      </c>
      <c r="G176" s="138">
        <f t="shared" si="136"/>
        <v>0</v>
      </c>
      <c r="H176" s="138">
        <f t="shared" si="136"/>
        <v>0</v>
      </c>
      <c r="I176" s="138">
        <f t="shared" si="136"/>
        <v>0</v>
      </c>
      <c r="J176" s="138">
        <f t="shared" si="136"/>
        <v>0</v>
      </c>
      <c r="K176" s="138">
        <f t="shared" si="136"/>
        <v>0</v>
      </c>
      <c r="L176" s="138">
        <f t="shared" si="136"/>
        <v>0</v>
      </c>
      <c r="M176" s="138">
        <f t="shared" si="136"/>
        <v>0</v>
      </c>
      <c r="N176" s="139">
        <f t="shared" si="136"/>
        <v>0</v>
      </c>
      <c r="O176" s="142">
        <f>SUM(C176:N176)</f>
        <v>127.88664298176852</v>
      </c>
    </row>
    <row r="177" spans="1:15" ht="13.5" hidden="1" thickBot="1" x14ac:dyDescent="0.25">
      <c r="A177" s="143"/>
      <c r="B177" s="153" t="s">
        <v>19</v>
      </c>
      <c r="C177" s="141">
        <f>C171-C175</f>
        <v>0</v>
      </c>
      <c r="D177" s="138">
        <f>D171-D175</f>
        <v>0</v>
      </c>
      <c r="E177" s="138">
        <f t="shared" ref="E177:N177" si="137">E171-E175</f>
        <v>0</v>
      </c>
      <c r="F177" s="138">
        <f t="shared" si="137"/>
        <v>0.39388988960718763</v>
      </c>
      <c r="G177" s="138">
        <f t="shared" si="137"/>
        <v>5.1587068715236839</v>
      </c>
      <c r="H177" s="138">
        <f t="shared" si="137"/>
        <v>7.2139762848207454</v>
      </c>
      <c r="I177" s="138">
        <f t="shared" si="137"/>
        <v>10.317571019216651</v>
      </c>
      <c r="J177" s="138">
        <f t="shared" si="137"/>
        <v>19.738142646026155</v>
      </c>
      <c r="K177" s="138">
        <f t="shared" si="137"/>
        <v>35.896020643440025</v>
      </c>
      <c r="L177" s="138">
        <f t="shared" si="137"/>
        <v>56.856999681746501</v>
      </c>
      <c r="M177" s="138">
        <f t="shared" si="137"/>
        <v>0</v>
      </c>
      <c r="N177" s="139">
        <f t="shared" si="137"/>
        <v>56.415778630123839</v>
      </c>
      <c r="O177" s="147">
        <f>SUM(C177:N177)</f>
        <v>191.99108566650477</v>
      </c>
    </row>
    <row r="178" spans="1:15" ht="13.5" hidden="1" thickBot="1" x14ac:dyDescent="0.25">
      <c r="A178" s="126">
        <f>A26</f>
        <v>1991</v>
      </c>
      <c r="B178" s="127" t="s">
        <v>13</v>
      </c>
      <c r="C178" s="148">
        <f>C26</f>
        <v>89.4</v>
      </c>
      <c r="D178" s="148">
        <f t="shared" ref="D178:N178" si="138">D26</f>
        <v>95</v>
      </c>
      <c r="E178" s="148">
        <f t="shared" si="138"/>
        <v>20.2</v>
      </c>
      <c r="F178" s="148">
        <f t="shared" si="138"/>
        <v>95.9</v>
      </c>
      <c r="G178" s="148">
        <f t="shared" si="138"/>
        <v>4.2</v>
      </c>
      <c r="H178" s="148">
        <f t="shared" si="138"/>
        <v>0</v>
      </c>
      <c r="I178" s="148">
        <f t="shared" si="138"/>
        <v>0.9</v>
      </c>
      <c r="J178" s="148">
        <f t="shared" si="138"/>
        <v>9.9</v>
      </c>
      <c r="K178" s="148">
        <f t="shared" si="138"/>
        <v>14.7</v>
      </c>
      <c r="L178" s="148">
        <f t="shared" si="138"/>
        <v>21.8</v>
      </c>
      <c r="M178" s="148">
        <f t="shared" si="138"/>
        <v>67</v>
      </c>
      <c r="N178" s="148">
        <f t="shared" si="138"/>
        <v>58.2</v>
      </c>
      <c r="O178" s="129">
        <f>SUM(C178:N178)</f>
        <v>477.19999999999993</v>
      </c>
    </row>
    <row r="179" spans="1:15" ht="13.5" hidden="1" thickBot="1" x14ac:dyDescent="0.25">
      <c r="A179" s="130"/>
      <c r="B179" s="127" t="s">
        <v>14</v>
      </c>
      <c r="C179" s="131">
        <f>+C171</f>
        <v>118.85492597153566</v>
      </c>
      <c r="D179" s="131">
        <f t="shared" ref="D179:N179" si="139">+D171</f>
        <v>94.667641300100257</v>
      </c>
      <c r="E179" s="131">
        <f t="shared" si="139"/>
        <v>90.663870683553242</v>
      </c>
      <c r="F179" s="131">
        <f t="shared" si="139"/>
        <v>62.184811077850192</v>
      </c>
      <c r="G179" s="131">
        <f t="shared" si="139"/>
        <v>42.468956526222655</v>
      </c>
      <c r="H179" s="131">
        <f t="shared" si="139"/>
        <v>28.228172740104629</v>
      </c>
      <c r="I179" s="131">
        <f t="shared" si="139"/>
        <v>28.46134383799042</v>
      </c>
      <c r="J179" s="131">
        <f t="shared" si="139"/>
        <v>43.305258726059932</v>
      </c>
      <c r="K179" s="131">
        <f t="shared" si="139"/>
        <v>61.193788818213406</v>
      </c>
      <c r="L179" s="131">
        <f t="shared" si="139"/>
        <v>94.8062930970558</v>
      </c>
      <c r="M179" s="131">
        <f t="shared" si="139"/>
        <v>105.26038221009462</v>
      </c>
      <c r="N179" s="131">
        <f t="shared" si="139"/>
        <v>122.00772363975096</v>
      </c>
      <c r="O179" s="142">
        <f>SUM(C179:N179)</f>
        <v>892.10316862853165</v>
      </c>
    </row>
    <row r="180" spans="1:15" ht="13.5" hidden="1" thickBot="1" x14ac:dyDescent="0.25">
      <c r="A180" s="130"/>
      <c r="B180" s="132" t="s">
        <v>27</v>
      </c>
      <c r="C180" s="141">
        <f t="shared" ref="C180:N180" si="140">C178-C179</f>
        <v>-29.454925971535658</v>
      </c>
      <c r="D180" s="138">
        <f t="shared" si="140"/>
        <v>0.33235869989974276</v>
      </c>
      <c r="E180" s="138">
        <f t="shared" si="140"/>
        <v>-70.463870683553239</v>
      </c>
      <c r="F180" s="138">
        <f t="shared" si="140"/>
        <v>33.715188922149814</v>
      </c>
      <c r="G180" s="138">
        <f t="shared" si="140"/>
        <v>-38.268956526222652</v>
      </c>
      <c r="H180" s="138">
        <f t="shared" si="140"/>
        <v>-28.228172740104629</v>
      </c>
      <c r="I180" s="138">
        <f t="shared" si="140"/>
        <v>-27.561343837990421</v>
      </c>
      <c r="J180" s="138">
        <f t="shared" si="140"/>
        <v>-33.405258726059934</v>
      </c>
      <c r="K180" s="138">
        <f t="shared" si="140"/>
        <v>-46.493788818213403</v>
      </c>
      <c r="L180" s="138">
        <f t="shared" si="140"/>
        <v>-73.006293097055803</v>
      </c>
      <c r="M180" s="138">
        <f t="shared" si="140"/>
        <v>-38.260382210094619</v>
      </c>
      <c r="N180" s="139">
        <f t="shared" si="140"/>
        <v>-63.807723639750961</v>
      </c>
      <c r="O180" s="136"/>
    </row>
    <row r="181" spans="1:15" ht="13.5" hidden="1" thickBot="1" x14ac:dyDescent="0.25">
      <c r="A181" s="130"/>
      <c r="B181" s="153" t="s">
        <v>15</v>
      </c>
      <c r="C181" s="141">
        <f>IF(C180&lt;0,N173*EXP(C180/$M$5),IF((C180+N173)&gt;$M$5,+$M$5,C180+N173))</f>
        <v>36.053646308558186</v>
      </c>
      <c r="D181" s="138">
        <f t="shared" ref="D181:N181" si="141">IF(D180&lt;0,C181*EXP(D180/$M$5),IF((D180+C181)&gt;$M$5,+$M$5,D180+C181))</f>
        <v>36.386005008457929</v>
      </c>
      <c r="E181" s="138">
        <f t="shared" si="141"/>
        <v>25.581383233795048</v>
      </c>
      <c r="F181" s="138">
        <f t="shared" si="141"/>
        <v>59.296572155944858</v>
      </c>
      <c r="G181" s="138">
        <f t="shared" si="141"/>
        <v>48.969943726654087</v>
      </c>
      <c r="H181" s="138">
        <f t="shared" si="141"/>
        <v>42.523882227712505</v>
      </c>
      <c r="I181" s="138">
        <f t="shared" si="141"/>
        <v>37.049658472518139</v>
      </c>
      <c r="J181" s="138">
        <f t="shared" si="141"/>
        <v>31.35058226816329</v>
      </c>
      <c r="K181" s="138">
        <f t="shared" si="141"/>
        <v>24.847667773433646</v>
      </c>
      <c r="L181" s="138">
        <f t="shared" si="141"/>
        <v>17.248625005551304</v>
      </c>
      <c r="M181" s="138">
        <f t="shared" si="141"/>
        <v>14.245349740081947</v>
      </c>
      <c r="N181" s="139">
        <f t="shared" si="141"/>
        <v>10.354196549241641</v>
      </c>
      <c r="O181" s="136"/>
    </row>
    <row r="182" spans="1:15" ht="13.5" hidden="1" thickBot="1" x14ac:dyDescent="0.25">
      <c r="A182" s="130"/>
      <c r="B182" s="153" t="s">
        <v>16</v>
      </c>
      <c r="C182" s="141">
        <f>C181-N173</f>
        <v>-5.7207086846039914</v>
      </c>
      <c r="D182" s="138">
        <f t="shared" ref="D182:N182" si="142">D181-C181</f>
        <v>0.33235869989974276</v>
      </c>
      <c r="E182" s="138">
        <f t="shared" si="142"/>
        <v>-10.804621774662881</v>
      </c>
      <c r="F182" s="138">
        <f t="shared" si="142"/>
        <v>33.715188922149807</v>
      </c>
      <c r="G182" s="138">
        <f t="shared" si="142"/>
        <v>-10.326628429290771</v>
      </c>
      <c r="H182" s="138">
        <f t="shared" si="142"/>
        <v>-6.4460614989415816</v>
      </c>
      <c r="I182" s="138">
        <f t="shared" si="142"/>
        <v>-5.474223755194366</v>
      </c>
      <c r="J182" s="138">
        <f t="shared" si="142"/>
        <v>-5.6990762043548493</v>
      </c>
      <c r="K182" s="138">
        <f t="shared" si="142"/>
        <v>-6.5029144947296444</v>
      </c>
      <c r="L182" s="138">
        <f t="shared" si="142"/>
        <v>-7.5990427678823416</v>
      </c>
      <c r="M182" s="138">
        <f t="shared" si="142"/>
        <v>-3.0032752654693571</v>
      </c>
      <c r="N182" s="139">
        <f t="shared" si="142"/>
        <v>-3.8911531908403063</v>
      </c>
      <c r="O182" s="136"/>
    </row>
    <row r="183" spans="1:15" ht="13.5" hidden="1" thickBot="1" x14ac:dyDescent="0.25">
      <c r="A183" s="130"/>
      <c r="B183" s="154" t="s">
        <v>17</v>
      </c>
      <c r="C183" s="141">
        <f t="shared" ref="C183:N183" si="143">IF(C182&gt;=0,+C179,+C178+ABS(C182))</f>
        <v>95.120708684603997</v>
      </c>
      <c r="D183" s="138">
        <f t="shared" si="143"/>
        <v>94.667641300100257</v>
      </c>
      <c r="E183" s="138">
        <f t="shared" si="143"/>
        <v>31.00462177466288</v>
      </c>
      <c r="F183" s="138">
        <f t="shared" si="143"/>
        <v>62.184811077850192</v>
      </c>
      <c r="G183" s="138">
        <f t="shared" si="143"/>
        <v>14.526628429290771</v>
      </c>
      <c r="H183" s="138">
        <f t="shared" si="143"/>
        <v>6.4460614989415816</v>
      </c>
      <c r="I183" s="138">
        <f t="shared" si="143"/>
        <v>6.3742237551943663</v>
      </c>
      <c r="J183" s="138">
        <f t="shared" si="143"/>
        <v>15.59907620435485</v>
      </c>
      <c r="K183" s="138">
        <f t="shared" si="143"/>
        <v>21.202914494729644</v>
      </c>
      <c r="L183" s="138">
        <f t="shared" si="143"/>
        <v>29.399042767882342</v>
      </c>
      <c r="M183" s="138">
        <f t="shared" si="143"/>
        <v>70.003275265469355</v>
      </c>
      <c r="N183" s="139">
        <f t="shared" si="143"/>
        <v>62.091153190840309</v>
      </c>
      <c r="O183" s="142">
        <f>SUM(C183:N183)</f>
        <v>508.62015844392062</v>
      </c>
    </row>
    <row r="184" spans="1:15" ht="13.5" hidden="1" thickBot="1" x14ac:dyDescent="0.25">
      <c r="A184" s="130"/>
      <c r="B184" s="153" t="s">
        <v>18</v>
      </c>
      <c r="C184" s="141">
        <f>IF((+N173+C180)&gt;$M$5,(N173+ABS(C180))-$M$5,0)</f>
        <v>0</v>
      </c>
      <c r="D184" s="138">
        <f t="shared" ref="D184:N184" si="144">IF((+C181+D180)&gt;$M$5,(C181+ABS(D180))-$M$5,0)</f>
        <v>0</v>
      </c>
      <c r="E184" s="138">
        <f t="shared" si="144"/>
        <v>0</v>
      </c>
      <c r="F184" s="138">
        <f t="shared" si="144"/>
        <v>0</v>
      </c>
      <c r="G184" s="138">
        <f t="shared" si="144"/>
        <v>0</v>
      </c>
      <c r="H184" s="138">
        <f t="shared" si="144"/>
        <v>0</v>
      </c>
      <c r="I184" s="138">
        <f t="shared" si="144"/>
        <v>0</v>
      </c>
      <c r="J184" s="138">
        <f t="shared" si="144"/>
        <v>0</v>
      </c>
      <c r="K184" s="138">
        <f t="shared" si="144"/>
        <v>0</v>
      </c>
      <c r="L184" s="138">
        <f t="shared" si="144"/>
        <v>0</v>
      </c>
      <c r="M184" s="138">
        <f t="shared" si="144"/>
        <v>0</v>
      </c>
      <c r="N184" s="139">
        <f t="shared" si="144"/>
        <v>0</v>
      </c>
      <c r="O184" s="142">
        <f>SUM(C184:N184)</f>
        <v>0</v>
      </c>
    </row>
    <row r="185" spans="1:15" ht="13.5" hidden="1" thickBot="1" x14ac:dyDescent="0.25">
      <c r="A185" s="143"/>
      <c r="B185" s="153" t="s">
        <v>19</v>
      </c>
      <c r="C185" s="141">
        <f>C179-C183</f>
        <v>23.734217286931667</v>
      </c>
      <c r="D185" s="138">
        <f>D179-D183</f>
        <v>0</v>
      </c>
      <c r="E185" s="138">
        <f t="shared" ref="E185:N185" si="145">E179-E183</f>
        <v>59.659248908890362</v>
      </c>
      <c r="F185" s="138">
        <f t="shared" si="145"/>
        <v>0</v>
      </c>
      <c r="G185" s="138">
        <f t="shared" si="145"/>
        <v>27.942328096931885</v>
      </c>
      <c r="H185" s="138">
        <f t="shared" si="145"/>
        <v>21.782111241163047</v>
      </c>
      <c r="I185" s="138">
        <f t="shared" si="145"/>
        <v>22.087120082796055</v>
      </c>
      <c r="J185" s="138">
        <f t="shared" si="145"/>
        <v>27.706182521705081</v>
      </c>
      <c r="K185" s="138">
        <f t="shared" si="145"/>
        <v>39.990874323483766</v>
      </c>
      <c r="L185" s="138">
        <f t="shared" si="145"/>
        <v>65.407250329173451</v>
      </c>
      <c r="M185" s="138">
        <f t="shared" si="145"/>
        <v>35.257106944625264</v>
      </c>
      <c r="N185" s="139">
        <f t="shared" si="145"/>
        <v>59.916570448910655</v>
      </c>
      <c r="O185" s="147">
        <f>SUM(C185:N185)</f>
        <v>383.4830101846112</v>
      </c>
    </row>
    <row r="186" spans="1:15" ht="13.5" hidden="1" thickBot="1" x14ac:dyDescent="0.25">
      <c r="A186" s="126">
        <f>A27</f>
        <v>1992</v>
      </c>
      <c r="B186" s="127" t="s">
        <v>13</v>
      </c>
      <c r="C186" s="148">
        <f>C27</f>
        <v>158.1</v>
      </c>
      <c r="D186" s="148">
        <f t="shared" ref="D186:N186" si="146">D27</f>
        <v>87.9</v>
      </c>
      <c r="E186" s="148">
        <f t="shared" si="146"/>
        <v>91.7</v>
      </c>
      <c r="F186" s="148">
        <f t="shared" si="146"/>
        <v>11.9</v>
      </c>
      <c r="G186" s="148">
        <f t="shared" si="146"/>
        <v>0</v>
      </c>
      <c r="H186" s="148">
        <f t="shared" si="146"/>
        <v>4</v>
      </c>
      <c r="I186" s="148">
        <f t="shared" si="146"/>
        <v>0</v>
      </c>
      <c r="J186" s="148">
        <f t="shared" si="146"/>
        <v>0</v>
      </c>
      <c r="K186" s="148">
        <f t="shared" si="146"/>
        <v>0</v>
      </c>
      <c r="L186" s="148">
        <f t="shared" si="146"/>
        <v>22.8</v>
      </c>
      <c r="M186" s="148">
        <f t="shared" si="146"/>
        <v>32.799999999999997</v>
      </c>
      <c r="N186" s="148">
        <f t="shared" si="146"/>
        <v>72.099999999999994</v>
      </c>
      <c r="O186" s="129">
        <f>SUM(C186:N186)</f>
        <v>481.29999999999995</v>
      </c>
    </row>
    <row r="187" spans="1:15" ht="13.5" hidden="1" thickBot="1" x14ac:dyDescent="0.25">
      <c r="A187" s="130"/>
      <c r="B187" s="127" t="s">
        <v>14</v>
      </c>
      <c r="C187" s="131">
        <f>+C179</f>
        <v>118.85492597153566</v>
      </c>
      <c r="D187" s="131">
        <f t="shared" ref="D187:N187" si="147">+D179</f>
        <v>94.667641300100257</v>
      </c>
      <c r="E187" s="131">
        <f t="shared" si="147"/>
        <v>90.663870683553242</v>
      </c>
      <c r="F187" s="131">
        <f t="shared" si="147"/>
        <v>62.184811077850192</v>
      </c>
      <c r="G187" s="131">
        <f t="shared" si="147"/>
        <v>42.468956526222655</v>
      </c>
      <c r="H187" s="131">
        <f t="shared" si="147"/>
        <v>28.228172740104629</v>
      </c>
      <c r="I187" s="131">
        <f t="shared" si="147"/>
        <v>28.46134383799042</v>
      </c>
      <c r="J187" s="131">
        <f t="shared" si="147"/>
        <v>43.305258726059932</v>
      </c>
      <c r="K187" s="131">
        <f t="shared" si="147"/>
        <v>61.193788818213406</v>
      </c>
      <c r="L187" s="131">
        <f t="shared" si="147"/>
        <v>94.8062930970558</v>
      </c>
      <c r="M187" s="131">
        <f t="shared" si="147"/>
        <v>105.26038221009462</v>
      </c>
      <c r="N187" s="131">
        <f t="shared" si="147"/>
        <v>122.00772363975096</v>
      </c>
      <c r="O187" s="142">
        <f>SUM(C187:N187)</f>
        <v>892.10316862853165</v>
      </c>
    </row>
    <row r="188" spans="1:15" ht="13.5" hidden="1" thickBot="1" x14ac:dyDescent="0.25">
      <c r="A188" s="130"/>
      <c r="B188" s="132" t="s">
        <v>27</v>
      </c>
      <c r="C188" s="141">
        <f t="shared" ref="C188:N188" si="148">C186-C187</f>
        <v>39.24507402846433</v>
      </c>
      <c r="D188" s="138">
        <f t="shared" si="148"/>
        <v>-6.7676413001002516</v>
      </c>
      <c r="E188" s="138">
        <f t="shared" si="148"/>
        <v>1.0361293164467611</v>
      </c>
      <c r="F188" s="138">
        <f t="shared" si="148"/>
        <v>-50.284811077850193</v>
      </c>
      <c r="G188" s="138">
        <f t="shared" si="148"/>
        <v>-42.468956526222655</v>
      </c>
      <c r="H188" s="138">
        <f t="shared" si="148"/>
        <v>-24.228172740104629</v>
      </c>
      <c r="I188" s="138">
        <f t="shared" si="148"/>
        <v>-28.46134383799042</v>
      </c>
      <c r="J188" s="138">
        <f t="shared" si="148"/>
        <v>-43.305258726059932</v>
      </c>
      <c r="K188" s="138">
        <f t="shared" si="148"/>
        <v>-61.193788818213406</v>
      </c>
      <c r="L188" s="138">
        <f t="shared" si="148"/>
        <v>-72.006293097055803</v>
      </c>
      <c r="M188" s="138">
        <f t="shared" si="148"/>
        <v>-72.460382210094622</v>
      </c>
      <c r="N188" s="139">
        <f t="shared" si="148"/>
        <v>-49.907723639750969</v>
      </c>
      <c r="O188" s="136"/>
    </row>
    <row r="189" spans="1:15" ht="13.5" hidden="1" thickBot="1" x14ac:dyDescent="0.25">
      <c r="A189" s="130"/>
      <c r="B189" s="153" t="s">
        <v>15</v>
      </c>
      <c r="C189" s="141">
        <f>IF(C188&lt;0,N181*EXP(C188/$M$5),IF((C188+N181)&gt;$M$5,+$M$5,C188+N181))</f>
        <v>49.599270577705973</v>
      </c>
      <c r="D189" s="138">
        <f t="shared" ref="D189:N189" si="149">IF(D188&lt;0,C189*EXP(D188/$M$5),IF((D188+C189)&gt;$M$5,+$M$5,D188+C189))</f>
        <v>47.948998799979485</v>
      </c>
      <c r="E189" s="138">
        <f t="shared" si="149"/>
        <v>48.985128116426246</v>
      </c>
      <c r="F189" s="138">
        <f t="shared" si="149"/>
        <v>38.095367576639596</v>
      </c>
      <c r="G189" s="138">
        <f t="shared" si="149"/>
        <v>30.807183897086247</v>
      </c>
      <c r="H189" s="138">
        <f t="shared" si="149"/>
        <v>27.292366357731797</v>
      </c>
      <c r="I189" s="138">
        <f t="shared" si="149"/>
        <v>23.672175367702497</v>
      </c>
      <c r="J189" s="138">
        <f t="shared" si="149"/>
        <v>19.063471741537807</v>
      </c>
      <c r="K189" s="138">
        <f t="shared" si="149"/>
        <v>14.03852148312286</v>
      </c>
      <c r="L189" s="138">
        <f t="shared" si="149"/>
        <v>9.7940359128730865</v>
      </c>
      <c r="M189" s="138">
        <f t="shared" si="149"/>
        <v>6.8173559703069371</v>
      </c>
      <c r="N189" s="139">
        <f t="shared" si="149"/>
        <v>5.3118123764294536</v>
      </c>
      <c r="O189" s="136"/>
    </row>
    <row r="190" spans="1:15" ht="13.5" hidden="1" thickBot="1" x14ac:dyDescent="0.25">
      <c r="A190" s="130"/>
      <c r="B190" s="153" t="s">
        <v>16</v>
      </c>
      <c r="C190" s="141">
        <f>C189-N181</f>
        <v>39.24507402846433</v>
      </c>
      <c r="D190" s="138">
        <f t="shared" ref="D190:N190" si="150">D189-C189</f>
        <v>-1.6502717777264877</v>
      </c>
      <c r="E190" s="138">
        <f t="shared" si="150"/>
        <v>1.0361293164467611</v>
      </c>
      <c r="F190" s="138">
        <f t="shared" si="150"/>
        <v>-10.88976053978665</v>
      </c>
      <c r="G190" s="138">
        <f t="shared" si="150"/>
        <v>-7.2881836795533488</v>
      </c>
      <c r="H190" s="138">
        <f t="shared" si="150"/>
        <v>-3.5148175393544498</v>
      </c>
      <c r="I190" s="138">
        <f t="shared" si="150"/>
        <v>-3.6201909900293003</v>
      </c>
      <c r="J190" s="138">
        <f t="shared" si="150"/>
        <v>-4.6087036261646901</v>
      </c>
      <c r="K190" s="138">
        <f t="shared" si="150"/>
        <v>-5.0249502584149468</v>
      </c>
      <c r="L190" s="138">
        <f t="shared" si="150"/>
        <v>-4.2444855702497737</v>
      </c>
      <c r="M190" s="138">
        <f t="shared" si="150"/>
        <v>-2.9766799425661494</v>
      </c>
      <c r="N190" s="139">
        <f t="shared" si="150"/>
        <v>-1.5055435938774835</v>
      </c>
      <c r="O190" s="136"/>
    </row>
    <row r="191" spans="1:15" ht="13.5" hidden="1" thickBot="1" x14ac:dyDescent="0.25">
      <c r="A191" s="130"/>
      <c r="B191" s="154" t="s">
        <v>17</v>
      </c>
      <c r="C191" s="141">
        <f t="shared" ref="C191:N191" si="151">IF(C190&gt;=0,+C187,+C186+ABS(C190))</f>
        <v>118.85492597153566</v>
      </c>
      <c r="D191" s="138">
        <f t="shared" si="151"/>
        <v>89.550271777726493</v>
      </c>
      <c r="E191" s="138">
        <f t="shared" si="151"/>
        <v>90.663870683553242</v>
      </c>
      <c r="F191" s="138">
        <f t="shared" si="151"/>
        <v>22.789760539786649</v>
      </c>
      <c r="G191" s="138">
        <f t="shared" si="151"/>
        <v>7.2881836795533488</v>
      </c>
      <c r="H191" s="138">
        <f t="shared" si="151"/>
        <v>7.5148175393544498</v>
      </c>
      <c r="I191" s="138">
        <f t="shared" si="151"/>
        <v>3.6201909900293003</v>
      </c>
      <c r="J191" s="138">
        <f t="shared" si="151"/>
        <v>4.6087036261646901</v>
      </c>
      <c r="K191" s="138">
        <f t="shared" si="151"/>
        <v>5.0249502584149468</v>
      </c>
      <c r="L191" s="138">
        <f t="shared" si="151"/>
        <v>27.044485570249776</v>
      </c>
      <c r="M191" s="138">
        <f t="shared" si="151"/>
        <v>35.776679942566147</v>
      </c>
      <c r="N191" s="139">
        <f t="shared" si="151"/>
        <v>73.605543593877485</v>
      </c>
      <c r="O191" s="142">
        <f>SUM(C191:N191)</f>
        <v>486.34238417281222</v>
      </c>
    </row>
    <row r="192" spans="1:15" ht="13.5" hidden="1" thickBot="1" x14ac:dyDescent="0.25">
      <c r="A192" s="130"/>
      <c r="B192" s="153" t="s">
        <v>18</v>
      </c>
      <c r="C192" s="141">
        <f>IF((+N181+C188)&gt;$M$5,(N181+ABS(C188))-$M$5,0)</f>
        <v>0</v>
      </c>
      <c r="D192" s="138">
        <f t="shared" ref="D192:N192" si="152">IF((+C189+D188)&gt;$M$5,(C189+ABS(D188))-$M$5,0)</f>
        <v>0</v>
      </c>
      <c r="E192" s="138">
        <f t="shared" si="152"/>
        <v>0</v>
      </c>
      <c r="F192" s="138">
        <f t="shared" si="152"/>
        <v>0</v>
      </c>
      <c r="G192" s="138">
        <f t="shared" si="152"/>
        <v>0</v>
      </c>
      <c r="H192" s="138">
        <f t="shared" si="152"/>
        <v>0</v>
      </c>
      <c r="I192" s="138">
        <f t="shared" si="152"/>
        <v>0</v>
      </c>
      <c r="J192" s="138">
        <f t="shared" si="152"/>
        <v>0</v>
      </c>
      <c r="K192" s="138">
        <f t="shared" si="152"/>
        <v>0</v>
      </c>
      <c r="L192" s="138">
        <f t="shared" si="152"/>
        <v>0</v>
      </c>
      <c r="M192" s="138">
        <f t="shared" si="152"/>
        <v>0</v>
      </c>
      <c r="N192" s="139">
        <f t="shared" si="152"/>
        <v>0</v>
      </c>
      <c r="O192" s="142">
        <f>SUM(C192:N192)</f>
        <v>0</v>
      </c>
    </row>
    <row r="193" spans="1:15" ht="13.5" hidden="1" thickBot="1" x14ac:dyDescent="0.25">
      <c r="A193" s="143"/>
      <c r="B193" s="153" t="s">
        <v>19</v>
      </c>
      <c r="C193" s="141">
        <f>C187-C191</f>
        <v>0</v>
      </c>
      <c r="D193" s="138">
        <f>D187-D191</f>
        <v>5.1173695223737639</v>
      </c>
      <c r="E193" s="138">
        <f t="shared" ref="E193:N193" si="153">E187-E191</f>
        <v>0</v>
      </c>
      <c r="F193" s="138">
        <f t="shared" si="153"/>
        <v>39.395050538063543</v>
      </c>
      <c r="G193" s="138">
        <f t="shared" si="153"/>
        <v>35.180772846669306</v>
      </c>
      <c r="H193" s="138">
        <f t="shared" si="153"/>
        <v>20.713355200750179</v>
      </c>
      <c r="I193" s="138">
        <f t="shared" si="153"/>
        <v>24.841152847961119</v>
      </c>
      <c r="J193" s="138">
        <f t="shared" si="153"/>
        <v>38.696555099895242</v>
      </c>
      <c r="K193" s="138">
        <f t="shared" si="153"/>
        <v>56.168838559798459</v>
      </c>
      <c r="L193" s="138">
        <f t="shared" si="153"/>
        <v>67.761807526806024</v>
      </c>
      <c r="M193" s="138">
        <f t="shared" si="153"/>
        <v>69.483702267528471</v>
      </c>
      <c r="N193" s="139">
        <f t="shared" si="153"/>
        <v>48.402180045873479</v>
      </c>
      <c r="O193" s="147">
        <f>SUM(C193:N193)</f>
        <v>405.7607844557196</v>
      </c>
    </row>
    <row r="194" spans="1:15" ht="13.5" hidden="1" thickBot="1" x14ac:dyDescent="0.25">
      <c r="A194" s="126">
        <f>A28</f>
        <v>1993</v>
      </c>
      <c r="B194" s="127" t="s">
        <v>13</v>
      </c>
      <c r="C194" s="148">
        <f>C28</f>
        <v>82.3</v>
      </c>
      <c r="D194" s="148">
        <f t="shared" ref="D194:N194" si="154">D28</f>
        <v>171.2</v>
      </c>
      <c r="E194" s="148">
        <f t="shared" si="154"/>
        <v>20.5</v>
      </c>
      <c r="F194" s="148">
        <f t="shared" si="154"/>
        <v>20.8</v>
      </c>
      <c r="G194" s="148">
        <f t="shared" si="154"/>
        <v>14.9</v>
      </c>
      <c r="H194" s="148">
        <f t="shared" si="154"/>
        <v>0</v>
      </c>
      <c r="I194" s="148">
        <f t="shared" si="154"/>
        <v>0</v>
      </c>
      <c r="J194" s="148">
        <f t="shared" si="154"/>
        <v>0.4</v>
      </c>
      <c r="K194" s="148">
        <f t="shared" si="154"/>
        <v>19.899999999999999</v>
      </c>
      <c r="L194" s="148">
        <f t="shared" si="154"/>
        <v>44.3</v>
      </c>
      <c r="M194" s="148">
        <f t="shared" si="154"/>
        <v>92.3</v>
      </c>
      <c r="N194" s="148">
        <f t="shared" si="154"/>
        <v>94</v>
      </c>
      <c r="O194" s="129">
        <f>SUM(C194:N194)</f>
        <v>560.59999999999991</v>
      </c>
    </row>
    <row r="195" spans="1:15" ht="13.5" hidden="1" thickBot="1" x14ac:dyDescent="0.25">
      <c r="A195" s="130"/>
      <c r="B195" s="127" t="s">
        <v>14</v>
      </c>
      <c r="C195" s="131">
        <f>+C187</f>
        <v>118.85492597153566</v>
      </c>
      <c r="D195" s="131">
        <f t="shared" ref="D195:N195" si="155">+D187</f>
        <v>94.667641300100257</v>
      </c>
      <c r="E195" s="131">
        <f t="shared" si="155"/>
        <v>90.663870683553242</v>
      </c>
      <c r="F195" s="131">
        <f t="shared" si="155"/>
        <v>62.184811077850192</v>
      </c>
      <c r="G195" s="131">
        <f t="shared" si="155"/>
        <v>42.468956526222655</v>
      </c>
      <c r="H195" s="131">
        <f t="shared" si="155"/>
        <v>28.228172740104629</v>
      </c>
      <c r="I195" s="131">
        <f t="shared" si="155"/>
        <v>28.46134383799042</v>
      </c>
      <c r="J195" s="131">
        <f t="shared" si="155"/>
        <v>43.305258726059932</v>
      </c>
      <c r="K195" s="131">
        <f t="shared" si="155"/>
        <v>61.193788818213406</v>
      </c>
      <c r="L195" s="131">
        <f t="shared" si="155"/>
        <v>94.8062930970558</v>
      </c>
      <c r="M195" s="131">
        <f t="shared" si="155"/>
        <v>105.26038221009462</v>
      </c>
      <c r="N195" s="131">
        <f t="shared" si="155"/>
        <v>122.00772363975096</v>
      </c>
      <c r="O195" s="142">
        <f>SUM(C195:N195)</f>
        <v>892.10316862853165</v>
      </c>
    </row>
    <row r="196" spans="1:15" ht="13.5" hidden="1" thickBot="1" x14ac:dyDescent="0.25">
      <c r="A196" s="130"/>
      <c r="B196" s="132" t="s">
        <v>27</v>
      </c>
      <c r="C196" s="141">
        <f t="shared" ref="C196:N196" si="156">C194-C195</f>
        <v>-36.554925971535667</v>
      </c>
      <c r="D196" s="138">
        <f t="shared" si="156"/>
        <v>76.532358699899731</v>
      </c>
      <c r="E196" s="138">
        <f t="shared" si="156"/>
        <v>-70.163870683553242</v>
      </c>
      <c r="F196" s="138">
        <f t="shared" si="156"/>
        <v>-41.384811077850188</v>
      </c>
      <c r="G196" s="138">
        <f t="shared" si="156"/>
        <v>-27.568956526222657</v>
      </c>
      <c r="H196" s="138">
        <f t="shared" si="156"/>
        <v>-28.228172740104629</v>
      </c>
      <c r="I196" s="138">
        <f t="shared" si="156"/>
        <v>-28.46134383799042</v>
      </c>
      <c r="J196" s="138">
        <f t="shared" si="156"/>
        <v>-42.905258726059934</v>
      </c>
      <c r="K196" s="138">
        <f t="shared" si="156"/>
        <v>-41.293788818213407</v>
      </c>
      <c r="L196" s="138">
        <f t="shared" si="156"/>
        <v>-50.506293097055803</v>
      </c>
      <c r="M196" s="138">
        <f t="shared" si="156"/>
        <v>-12.960382210094622</v>
      </c>
      <c r="N196" s="139">
        <f t="shared" si="156"/>
        <v>-28.007723639750964</v>
      </c>
      <c r="O196" s="136"/>
    </row>
    <row r="197" spans="1:15" ht="13.5" hidden="1" thickBot="1" x14ac:dyDescent="0.25">
      <c r="A197" s="130"/>
      <c r="B197" s="153" t="s">
        <v>15</v>
      </c>
      <c r="C197" s="141">
        <f>IF(C196&lt;0,N189*EXP(C196/$M$5),IF((C196+N189)&gt;$M$5,+$M$5,C196+N189))</f>
        <v>4.4245052353595735</v>
      </c>
      <c r="D197" s="138">
        <f t="shared" ref="D197:N197" si="157">IF(D196&lt;0,C197*EXP(D196/$M$5),IF((D196+C197)&gt;$M$5,+$M$5,D196+C197))</f>
        <v>80.956863935259307</v>
      </c>
      <c r="E197" s="138">
        <f t="shared" si="157"/>
        <v>57.002613370773915</v>
      </c>
      <c r="F197" s="138">
        <f t="shared" si="157"/>
        <v>46.347764500363589</v>
      </c>
      <c r="G197" s="138">
        <f t="shared" si="157"/>
        <v>40.379744172857961</v>
      </c>
      <c r="H197" s="138">
        <f t="shared" si="157"/>
        <v>35.064436569020636</v>
      </c>
      <c r="I197" s="138">
        <f t="shared" si="157"/>
        <v>30.413320734146872</v>
      </c>
      <c r="J197" s="138">
        <f t="shared" si="157"/>
        <v>24.541226087548786</v>
      </c>
      <c r="K197" s="138">
        <f t="shared" si="157"/>
        <v>19.963097750483811</v>
      </c>
      <c r="L197" s="138">
        <f t="shared" si="157"/>
        <v>15.5079685415489</v>
      </c>
      <c r="M197" s="138">
        <f t="shared" si="157"/>
        <v>14.53489165963598</v>
      </c>
      <c r="N197" s="139">
        <f t="shared" si="157"/>
        <v>12.635539793724604</v>
      </c>
      <c r="O197" s="136"/>
    </row>
    <row r="198" spans="1:15" ht="13.5" hidden="1" thickBot="1" x14ac:dyDescent="0.25">
      <c r="A198" s="130"/>
      <c r="B198" s="153" t="s">
        <v>16</v>
      </c>
      <c r="C198" s="141">
        <f>C197-N189</f>
        <v>-0.88730714106988007</v>
      </c>
      <c r="D198" s="138">
        <f t="shared" ref="D198:N198" si="158">D197-C197</f>
        <v>76.532358699899731</v>
      </c>
      <c r="E198" s="138">
        <f t="shared" si="158"/>
        <v>-23.954250564485392</v>
      </c>
      <c r="F198" s="138">
        <f t="shared" si="158"/>
        <v>-10.654848870410326</v>
      </c>
      <c r="G198" s="138">
        <f t="shared" si="158"/>
        <v>-5.9680203275056272</v>
      </c>
      <c r="H198" s="138">
        <f t="shared" si="158"/>
        <v>-5.3153076038373257</v>
      </c>
      <c r="I198" s="138">
        <f t="shared" si="158"/>
        <v>-4.6511158348737638</v>
      </c>
      <c r="J198" s="138">
        <f t="shared" si="158"/>
        <v>-5.8720946465980859</v>
      </c>
      <c r="K198" s="138">
        <f t="shared" si="158"/>
        <v>-4.5781283370649746</v>
      </c>
      <c r="L198" s="138">
        <f t="shared" si="158"/>
        <v>-4.4551292089349115</v>
      </c>
      <c r="M198" s="138">
        <f t="shared" si="158"/>
        <v>-0.9730768819129203</v>
      </c>
      <c r="N198" s="139">
        <f t="shared" si="158"/>
        <v>-1.8993518659113757</v>
      </c>
      <c r="O198" s="136"/>
    </row>
    <row r="199" spans="1:15" ht="13.5" hidden="1" thickBot="1" x14ac:dyDescent="0.25">
      <c r="A199" s="130"/>
      <c r="B199" s="154" t="s">
        <v>17</v>
      </c>
      <c r="C199" s="141">
        <f t="shared" ref="C199:N199" si="159">IF(C198&gt;=0,+C195,+C194+ABS(C198))</f>
        <v>83.18730714106988</v>
      </c>
      <c r="D199" s="138">
        <f t="shared" si="159"/>
        <v>94.667641300100257</v>
      </c>
      <c r="E199" s="138">
        <f t="shared" si="159"/>
        <v>44.454250564485392</v>
      </c>
      <c r="F199" s="138">
        <f t="shared" si="159"/>
        <v>31.454848870410327</v>
      </c>
      <c r="G199" s="138">
        <f t="shared" si="159"/>
        <v>20.868020327505626</v>
      </c>
      <c r="H199" s="138">
        <f t="shared" si="159"/>
        <v>5.3153076038373257</v>
      </c>
      <c r="I199" s="138">
        <f t="shared" si="159"/>
        <v>4.6511158348737638</v>
      </c>
      <c r="J199" s="138">
        <f t="shared" si="159"/>
        <v>6.2720946465980862</v>
      </c>
      <c r="K199" s="138">
        <f t="shared" si="159"/>
        <v>24.478128337064973</v>
      </c>
      <c r="L199" s="138">
        <f t="shared" si="159"/>
        <v>48.75512920893491</v>
      </c>
      <c r="M199" s="138">
        <f t="shared" si="159"/>
        <v>93.273076881912914</v>
      </c>
      <c r="N199" s="139">
        <f t="shared" si="159"/>
        <v>95.89935186591137</v>
      </c>
      <c r="O199" s="142">
        <f>SUM(C199:N199)</f>
        <v>553.27627258270479</v>
      </c>
    </row>
    <row r="200" spans="1:15" ht="13.5" hidden="1" thickBot="1" x14ac:dyDescent="0.25">
      <c r="A200" s="130"/>
      <c r="B200" s="153" t="s">
        <v>18</v>
      </c>
      <c r="C200" s="141">
        <f>IF((+N189+C196)&gt;$M$5,(N189+ABS(C196))-$M$5,0)</f>
        <v>0</v>
      </c>
      <c r="D200" s="138">
        <f t="shared" ref="D200:N200" si="160">IF((+C197+D196)&gt;$M$5,(C197+ABS(D196))-$M$5,0)</f>
        <v>0</v>
      </c>
      <c r="E200" s="138">
        <f t="shared" si="160"/>
        <v>0</v>
      </c>
      <c r="F200" s="138">
        <f t="shared" si="160"/>
        <v>0</v>
      </c>
      <c r="G200" s="138">
        <f t="shared" si="160"/>
        <v>0</v>
      </c>
      <c r="H200" s="138">
        <f t="shared" si="160"/>
        <v>0</v>
      </c>
      <c r="I200" s="138">
        <f t="shared" si="160"/>
        <v>0</v>
      </c>
      <c r="J200" s="138">
        <f t="shared" si="160"/>
        <v>0</v>
      </c>
      <c r="K200" s="138">
        <f t="shared" si="160"/>
        <v>0</v>
      </c>
      <c r="L200" s="138">
        <f t="shared" si="160"/>
        <v>0</v>
      </c>
      <c r="M200" s="138">
        <f t="shared" si="160"/>
        <v>0</v>
      </c>
      <c r="N200" s="139">
        <f t="shared" si="160"/>
        <v>0</v>
      </c>
      <c r="O200" s="142">
        <f>SUM(C200:N200)</f>
        <v>0</v>
      </c>
    </row>
    <row r="201" spans="1:15" ht="13.5" hidden="1" thickBot="1" x14ac:dyDescent="0.25">
      <c r="A201" s="143"/>
      <c r="B201" s="153" t="s">
        <v>19</v>
      </c>
      <c r="C201" s="141">
        <f>C195-C199</f>
        <v>35.667618830465784</v>
      </c>
      <c r="D201" s="138">
        <f>D195-D199</f>
        <v>0</v>
      </c>
      <c r="E201" s="138">
        <f t="shared" ref="E201:N201" si="161">E195-E199</f>
        <v>46.20962011906785</v>
      </c>
      <c r="F201" s="138">
        <f t="shared" si="161"/>
        <v>30.729962207439865</v>
      </c>
      <c r="G201" s="138">
        <f t="shared" si="161"/>
        <v>21.600936198717029</v>
      </c>
      <c r="H201" s="138">
        <f t="shared" si="161"/>
        <v>22.912865136267303</v>
      </c>
      <c r="I201" s="138">
        <f t="shared" si="161"/>
        <v>23.810228003116656</v>
      </c>
      <c r="J201" s="138">
        <f t="shared" si="161"/>
        <v>37.033164079461848</v>
      </c>
      <c r="K201" s="138">
        <f t="shared" si="161"/>
        <v>36.715660481148433</v>
      </c>
      <c r="L201" s="138">
        <f t="shared" si="161"/>
        <v>46.05116388812089</v>
      </c>
      <c r="M201" s="138">
        <f t="shared" si="161"/>
        <v>11.987305328181705</v>
      </c>
      <c r="N201" s="139">
        <f t="shared" si="161"/>
        <v>26.108371773839593</v>
      </c>
      <c r="O201" s="147">
        <f>SUM(C201:N201)</f>
        <v>338.82689604582697</v>
      </c>
    </row>
    <row r="202" spans="1:15" ht="13.5" hidden="1" thickBot="1" x14ac:dyDescent="0.25">
      <c r="A202" s="126">
        <f>A29</f>
        <v>1994</v>
      </c>
      <c r="B202" s="127" t="s">
        <v>13</v>
      </c>
      <c r="C202" s="148">
        <f>C29</f>
        <v>177.4</v>
      </c>
      <c r="D202" s="148">
        <f t="shared" ref="D202:N202" si="162">D29</f>
        <v>108</v>
      </c>
      <c r="E202" s="148">
        <f t="shared" si="162"/>
        <v>168.3</v>
      </c>
      <c r="F202" s="148">
        <f t="shared" si="162"/>
        <v>0</v>
      </c>
      <c r="G202" s="148">
        <f t="shared" si="162"/>
        <v>5.4</v>
      </c>
      <c r="H202" s="148">
        <f t="shared" si="162"/>
        <v>0</v>
      </c>
      <c r="I202" s="148">
        <f t="shared" si="162"/>
        <v>0</v>
      </c>
      <c r="J202" s="148">
        <f t="shared" si="162"/>
        <v>0.9</v>
      </c>
      <c r="K202" s="148">
        <f t="shared" si="162"/>
        <v>2.2999999999999998</v>
      </c>
      <c r="L202" s="148">
        <f t="shared" si="162"/>
        <v>7.6</v>
      </c>
      <c r="M202" s="148">
        <f t="shared" si="162"/>
        <v>43.3</v>
      </c>
      <c r="N202" s="148">
        <f t="shared" si="162"/>
        <v>21.3</v>
      </c>
      <c r="O202" s="129">
        <f>SUM(C202:N202)</f>
        <v>534.49999999999989</v>
      </c>
    </row>
    <row r="203" spans="1:15" ht="13.5" hidden="1" thickBot="1" x14ac:dyDescent="0.25">
      <c r="A203" s="130"/>
      <c r="B203" s="127" t="s">
        <v>14</v>
      </c>
      <c r="C203" s="131">
        <f>+C195</f>
        <v>118.85492597153566</v>
      </c>
      <c r="D203" s="131">
        <f t="shared" ref="D203:N203" si="163">+D195</f>
        <v>94.667641300100257</v>
      </c>
      <c r="E203" s="131">
        <f t="shared" si="163"/>
        <v>90.663870683553242</v>
      </c>
      <c r="F203" s="131">
        <f t="shared" si="163"/>
        <v>62.184811077850192</v>
      </c>
      <c r="G203" s="131">
        <f t="shared" si="163"/>
        <v>42.468956526222655</v>
      </c>
      <c r="H203" s="131">
        <f t="shared" si="163"/>
        <v>28.228172740104629</v>
      </c>
      <c r="I203" s="131">
        <f t="shared" si="163"/>
        <v>28.46134383799042</v>
      </c>
      <c r="J203" s="131">
        <f t="shared" si="163"/>
        <v>43.305258726059932</v>
      </c>
      <c r="K203" s="131">
        <f t="shared" si="163"/>
        <v>61.193788818213406</v>
      </c>
      <c r="L203" s="131">
        <f t="shared" si="163"/>
        <v>94.8062930970558</v>
      </c>
      <c r="M203" s="131">
        <f t="shared" si="163"/>
        <v>105.26038221009462</v>
      </c>
      <c r="N203" s="131">
        <f t="shared" si="163"/>
        <v>122.00772363975096</v>
      </c>
      <c r="O203" s="142">
        <f>SUM(C203:N203)</f>
        <v>892.10316862853165</v>
      </c>
    </row>
    <row r="204" spans="1:15" ht="13.5" hidden="1" thickBot="1" x14ac:dyDescent="0.25">
      <c r="A204" s="130"/>
      <c r="B204" s="132" t="s">
        <v>27</v>
      </c>
      <c r="C204" s="141">
        <f t="shared" ref="C204:N204" si="164">C202-C203</f>
        <v>58.545074028464342</v>
      </c>
      <c r="D204" s="138">
        <f t="shared" si="164"/>
        <v>13.332358699899743</v>
      </c>
      <c r="E204" s="138">
        <f t="shared" si="164"/>
        <v>77.63612931644677</v>
      </c>
      <c r="F204" s="138">
        <f t="shared" si="164"/>
        <v>-62.184811077850192</v>
      </c>
      <c r="G204" s="138">
        <f t="shared" si="164"/>
        <v>-37.068956526222657</v>
      </c>
      <c r="H204" s="138">
        <f t="shared" si="164"/>
        <v>-28.228172740104629</v>
      </c>
      <c r="I204" s="138">
        <f t="shared" si="164"/>
        <v>-28.46134383799042</v>
      </c>
      <c r="J204" s="138">
        <f t="shared" si="164"/>
        <v>-42.405258726059934</v>
      </c>
      <c r="K204" s="138">
        <f t="shared" si="164"/>
        <v>-58.893788818213409</v>
      </c>
      <c r="L204" s="138">
        <f t="shared" si="164"/>
        <v>-87.206293097055806</v>
      </c>
      <c r="M204" s="138">
        <f t="shared" si="164"/>
        <v>-61.960382210094622</v>
      </c>
      <c r="N204" s="139">
        <f t="shared" si="164"/>
        <v>-100.70772363975097</v>
      </c>
      <c r="O204" s="136"/>
    </row>
    <row r="205" spans="1:15" ht="13.5" hidden="1" thickBot="1" x14ac:dyDescent="0.25">
      <c r="A205" s="130"/>
      <c r="B205" s="153" t="s">
        <v>15</v>
      </c>
      <c r="C205" s="141">
        <f>IF(C204&lt;0,N197*EXP(C204/$M$5),IF((C204+N197)&gt;$M$5,+$M$5,C204+N197))</f>
        <v>71.180613822188946</v>
      </c>
      <c r="D205" s="138">
        <f t="shared" ref="D205:N205" si="165">IF(D204&lt;0,C205*EXP(D204/$M$5),IF((D204+C205)&gt;$M$5,+$M$5,D204+C205))</f>
        <v>84.512972522088688</v>
      </c>
      <c r="E205" s="138">
        <f t="shared" si="165"/>
        <v>162.14910183853544</v>
      </c>
      <c r="F205" s="138">
        <f t="shared" si="165"/>
        <v>118.81792011490006</v>
      </c>
      <c r="G205" s="138">
        <f t="shared" si="165"/>
        <v>98.716040961445145</v>
      </c>
      <c r="H205" s="138">
        <f t="shared" si="165"/>
        <v>85.72175053461828</v>
      </c>
      <c r="I205" s="138">
        <f t="shared" si="165"/>
        <v>74.351204468097023</v>
      </c>
      <c r="J205" s="138">
        <f t="shared" si="165"/>
        <v>60.14591816091167</v>
      </c>
      <c r="K205" s="138">
        <f t="shared" si="165"/>
        <v>44.804323211777728</v>
      </c>
      <c r="L205" s="138">
        <f t="shared" si="165"/>
        <v>28.97035800656117</v>
      </c>
      <c r="M205" s="138">
        <f t="shared" si="165"/>
        <v>21.252430355307244</v>
      </c>
      <c r="N205" s="139">
        <f t="shared" si="165"/>
        <v>12.84471753810851</v>
      </c>
      <c r="O205" s="136"/>
    </row>
    <row r="206" spans="1:15" ht="13.5" hidden="1" thickBot="1" x14ac:dyDescent="0.25">
      <c r="A206" s="130"/>
      <c r="B206" s="153" t="s">
        <v>16</v>
      </c>
      <c r="C206" s="141">
        <f>C205-N197</f>
        <v>58.545074028464342</v>
      </c>
      <c r="D206" s="138">
        <f t="shared" ref="D206:N206" si="166">D205-C205</f>
        <v>13.332358699899743</v>
      </c>
      <c r="E206" s="138">
        <f t="shared" si="166"/>
        <v>77.636129316446755</v>
      </c>
      <c r="F206" s="138">
        <f t="shared" si="166"/>
        <v>-43.331181723635382</v>
      </c>
      <c r="G206" s="138">
        <f t="shared" si="166"/>
        <v>-20.101879153454917</v>
      </c>
      <c r="H206" s="138">
        <f t="shared" si="166"/>
        <v>-12.994290426826865</v>
      </c>
      <c r="I206" s="138">
        <f t="shared" si="166"/>
        <v>-11.370546066521257</v>
      </c>
      <c r="J206" s="138">
        <f t="shared" si="166"/>
        <v>-14.205286307185354</v>
      </c>
      <c r="K206" s="138">
        <f t="shared" si="166"/>
        <v>-15.341594949133942</v>
      </c>
      <c r="L206" s="138">
        <f t="shared" si="166"/>
        <v>-15.833965205216558</v>
      </c>
      <c r="M206" s="138">
        <f t="shared" si="166"/>
        <v>-7.7179276512539268</v>
      </c>
      <c r="N206" s="139">
        <f t="shared" si="166"/>
        <v>-8.4077128171987336</v>
      </c>
      <c r="O206" s="136"/>
    </row>
    <row r="207" spans="1:15" ht="13.5" hidden="1" thickBot="1" x14ac:dyDescent="0.25">
      <c r="A207" s="130"/>
      <c r="B207" s="154" t="s">
        <v>17</v>
      </c>
      <c r="C207" s="141">
        <f t="shared" ref="C207:N207" si="167">IF(C206&gt;=0,+C203,+C202+ABS(C206))</f>
        <v>118.85492597153566</v>
      </c>
      <c r="D207" s="138">
        <f t="shared" si="167"/>
        <v>94.667641300100257</v>
      </c>
      <c r="E207" s="138">
        <f t="shared" si="167"/>
        <v>90.663870683553242</v>
      </c>
      <c r="F207" s="138">
        <f t="shared" si="167"/>
        <v>43.331181723635382</v>
      </c>
      <c r="G207" s="138">
        <f t="shared" si="167"/>
        <v>25.501879153454915</v>
      </c>
      <c r="H207" s="138">
        <f t="shared" si="167"/>
        <v>12.994290426826865</v>
      </c>
      <c r="I207" s="138">
        <f t="shared" si="167"/>
        <v>11.370546066521257</v>
      </c>
      <c r="J207" s="138">
        <f t="shared" si="167"/>
        <v>15.105286307185354</v>
      </c>
      <c r="K207" s="138">
        <f t="shared" si="167"/>
        <v>17.641594949133943</v>
      </c>
      <c r="L207" s="138">
        <f t="shared" si="167"/>
        <v>23.433965205216559</v>
      </c>
      <c r="M207" s="138">
        <f t="shared" si="167"/>
        <v>51.017927651253927</v>
      </c>
      <c r="N207" s="139">
        <f t="shared" si="167"/>
        <v>29.707712817198733</v>
      </c>
      <c r="O207" s="142">
        <f>SUM(C207:N207)</f>
        <v>534.29082225561615</v>
      </c>
    </row>
    <row r="208" spans="1:15" ht="13.5" hidden="1" thickBot="1" x14ac:dyDescent="0.25">
      <c r="A208" s="130"/>
      <c r="B208" s="153" t="s">
        <v>18</v>
      </c>
      <c r="C208" s="141">
        <f>IF((+N197+C204)&gt;$M$5,(N197+ABS(C204))-$M$5,0)</f>
        <v>0</v>
      </c>
      <c r="D208" s="138">
        <f t="shared" ref="D208:N208" si="168">IF((+C205+D204)&gt;$M$5,(C205+ABS(D204))-$M$5,0)</f>
        <v>0</v>
      </c>
      <c r="E208" s="138">
        <f t="shared" si="168"/>
        <v>0</v>
      </c>
      <c r="F208" s="138">
        <f t="shared" si="168"/>
        <v>0</v>
      </c>
      <c r="G208" s="138">
        <f t="shared" si="168"/>
        <v>0</v>
      </c>
      <c r="H208" s="138">
        <f t="shared" si="168"/>
        <v>0</v>
      </c>
      <c r="I208" s="138">
        <f t="shared" si="168"/>
        <v>0</v>
      </c>
      <c r="J208" s="138">
        <f t="shared" si="168"/>
        <v>0</v>
      </c>
      <c r="K208" s="138">
        <f t="shared" si="168"/>
        <v>0</v>
      </c>
      <c r="L208" s="138">
        <f t="shared" si="168"/>
        <v>0</v>
      </c>
      <c r="M208" s="138">
        <f t="shared" si="168"/>
        <v>0</v>
      </c>
      <c r="N208" s="139">
        <f t="shared" si="168"/>
        <v>0</v>
      </c>
      <c r="O208" s="142">
        <f>SUM(C208:N208)</f>
        <v>0</v>
      </c>
    </row>
    <row r="209" spans="1:15" ht="13.5" hidden="1" thickBot="1" x14ac:dyDescent="0.25">
      <c r="A209" s="143"/>
      <c r="B209" s="153" t="s">
        <v>19</v>
      </c>
      <c r="C209" s="141">
        <f>C203-C207</f>
        <v>0</v>
      </c>
      <c r="D209" s="138">
        <f>D203-D207</f>
        <v>0</v>
      </c>
      <c r="E209" s="138">
        <f t="shared" ref="E209:N209" si="169">E203-E207</f>
        <v>0</v>
      </c>
      <c r="F209" s="138">
        <f t="shared" si="169"/>
        <v>18.85362935421481</v>
      </c>
      <c r="G209" s="138">
        <f t="shared" si="169"/>
        <v>16.96707737276774</v>
      </c>
      <c r="H209" s="138">
        <f t="shared" si="169"/>
        <v>15.233882313277764</v>
      </c>
      <c r="I209" s="138">
        <f t="shared" si="169"/>
        <v>17.090797771469163</v>
      </c>
      <c r="J209" s="138">
        <f t="shared" si="169"/>
        <v>28.19997241887458</v>
      </c>
      <c r="K209" s="138">
        <f t="shared" si="169"/>
        <v>43.55219386907946</v>
      </c>
      <c r="L209" s="138">
        <f t="shared" si="169"/>
        <v>71.372327891839234</v>
      </c>
      <c r="M209" s="138">
        <f t="shared" si="169"/>
        <v>54.242454558840691</v>
      </c>
      <c r="N209" s="139">
        <f t="shared" si="169"/>
        <v>92.300010822552224</v>
      </c>
      <c r="O209" s="147">
        <f>SUM(C209:N209)</f>
        <v>357.81234637291567</v>
      </c>
    </row>
    <row r="210" spans="1:15" ht="13.5" hidden="1" thickBot="1" x14ac:dyDescent="0.25">
      <c r="A210" s="126">
        <f>A30</f>
        <v>1995</v>
      </c>
      <c r="B210" s="127" t="s">
        <v>13</v>
      </c>
      <c r="C210" s="148">
        <f>C30</f>
        <v>109.3</v>
      </c>
      <c r="D210" s="148">
        <f t="shared" ref="D210:N210" si="170">D30</f>
        <v>105.3</v>
      </c>
      <c r="E210" s="148">
        <f t="shared" si="170"/>
        <v>73.099999999999994</v>
      </c>
      <c r="F210" s="148">
        <f t="shared" si="170"/>
        <v>61.2</v>
      </c>
      <c r="G210" s="148">
        <f t="shared" si="170"/>
        <v>31.9</v>
      </c>
      <c r="H210" s="148">
        <f t="shared" si="170"/>
        <v>9.4</v>
      </c>
      <c r="I210" s="148">
        <f t="shared" si="170"/>
        <v>0</v>
      </c>
      <c r="J210" s="148">
        <f t="shared" si="170"/>
        <v>0</v>
      </c>
      <c r="K210" s="148">
        <f t="shared" si="170"/>
        <v>21.1</v>
      </c>
      <c r="L210" s="148">
        <f t="shared" si="170"/>
        <v>34.299999999999997</v>
      </c>
      <c r="M210" s="148">
        <f t="shared" si="170"/>
        <v>98</v>
      </c>
      <c r="N210" s="148">
        <f t="shared" si="170"/>
        <v>147.4</v>
      </c>
      <c r="O210" s="129">
        <f>SUM(C210:N210)</f>
        <v>690.99999999999989</v>
      </c>
    </row>
    <row r="211" spans="1:15" ht="13.5" hidden="1" thickBot="1" x14ac:dyDescent="0.25">
      <c r="A211" s="130"/>
      <c r="B211" s="127" t="s">
        <v>14</v>
      </c>
      <c r="C211" s="131">
        <f>+C203</f>
        <v>118.85492597153566</v>
      </c>
      <c r="D211" s="131">
        <f t="shared" ref="D211:N211" si="171">+D203</f>
        <v>94.667641300100257</v>
      </c>
      <c r="E211" s="131">
        <f t="shared" si="171"/>
        <v>90.663870683553242</v>
      </c>
      <c r="F211" s="131">
        <f t="shared" si="171"/>
        <v>62.184811077850192</v>
      </c>
      <c r="G211" s="131">
        <f t="shared" si="171"/>
        <v>42.468956526222655</v>
      </c>
      <c r="H211" s="131">
        <f t="shared" si="171"/>
        <v>28.228172740104629</v>
      </c>
      <c r="I211" s="131">
        <f t="shared" si="171"/>
        <v>28.46134383799042</v>
      </c>
      <c r="J211" s="131">
        <f t="shared" si="171"/>
        <v>43.305258726059932</v>
      </c>
      <c r="K211" s="131">
        <f t="shared" si="171"/>
        <v>61.193788818213406</v>
      </c>
      <c r="L211" s="131">
        <f t="shared" si="171"/>
        <v>94.8062930970558</v>
      </c>
      <c r="M211" s="131">
        <f t="shared" si="171"/>
        <v>105.26038221009462</v>
      </c>
      <c r="N211" s="131">
        <f t="shared" si="171"/>
        <v>122.00772363975096</v>
      </c>
      <c r="O211" s="142">
        <f>SUM(C211:N211)</f>
        <v>892.10316862853165</v>
      </c>
    </row>
    <row r="212" spans="1:15" ht="13.5" hidden="1" thickBot="1" x14ac:dyDescent="0.25">
      <c r="A212" s="130"/>
      <c r="B212" s="132" t="s">
        <v>27</v>
      </c>
      <c r="C212" s="141">
        <f t="shared" ref="C212:N212" si="172">C210-C211</f>
        <v>-9.5549259715356669</v>
      </c>
      <c r="D212" s="138">
        <f t="shared" si="172"/>
        <v>10.63235869989974</v>
      </c>
      <c r="E212" s="138">
        <f t="shared" si="172"/>
        <v>-17.563870683553247</v>
      </c>
      <c r="F212" s="138">
        <f t="shared" si="172"/>
        <v>-0.98481107785018906</v>
      </c>
      <c r="G212" s="138">
        <f t="shared" si="172"/>
        <v>-10.568956526222657</v>
      </c>
      <c r="H212" s="138">
        <f t="shared" si="172"/>
        <v>-18.828172740104627</v>
      </c>
      <c r="I212" s="138">
        <f t="shared" si="172"/>
        <v>-28.46134383799042</v>
      </c>
      <c r="J212" s="138">
        <f t="shared" si="172"/>
        <v>-43.305258726059932</v>
      </c>
      <c r="K212" s="138">
        <f t="shared" si="172"/>
        <v>-40.093788818213405</v>
      </c>
      <c r="L212" s="138">
        <f t="shared" si="172"/>
        <v>-60.506293097055803</v>
      </c>
      <c r="M212" s="138">
        <f t="shared" si="172"/>
        <v>-7.2603822100946189</v>
      </c>
      <c r="N212" s="139">
        <f t="shared" si="172"/>
        <v>25.392276360249042</v>
      </c>
      <c r="O212" s="136"/>
    </row>
    <row r="213" spans="1:15" ht="13.5" hidden="1" thickBot="1" x14ac:dyDescent="0.25">
      <c r="A213" s="130"/>
      <c r="B213" s="153" t="s">
        <v>15</v>
      </c>
      <c r="C213" s="141">
        <f>IF(C212&lt;0,N205*EXP(C212/$M$5),IF((C212+N205)&gt;$M$5,+$M$5,C212+N205))</f>
        <v>12.245493728741286</v>
      </c>
      <c r="D213" s="138">
        <f t="shared" ref="D213:N213" si="173">IF(D212&lt;0,C213*EXP(D212/$M$5),IF((D212+C213)&gt;$M$5,+$M$5,D212+C213))</f>
        <v>22.877852428641027</v>
      </c>
      <c r="E213" s="138">
        <f t="shared" si="173"/>
        <v>20.954427201371477</v>
      </c>
      <c r="F213" s="138">
        <f t="shared" si="173"/>
        <v>20.851500058624833</v>
      </c>
      <c r="G213" s="138">
        <f t="shared" si="173"/>
        <v>19.778215570215018</v>
      </c>
      <c r="H213" s="138">
        <f t="shared" si="173"/>
        <v>18.001232802578265</v>
      </c>
      <c r="I213" s="138">
        <f t="shared" si="173"/>
        <v>15.613462539379672</v>
      </c>
      <c r="J213" s="138">
        <f t="shared" si="173"/>
        <v>12.573698753225806</v>
      </c>
      <c r="K213" s="138">
        <f t="shared" si="173"/>
        <v>10.289647448266564</v>
      </c>
      <c r="L213" s="138">
        <f t="shared" si="173"/>
        <v>7.6034859684231799</v>
      </c>
      <c r="M213" s="138">
        <f t="shared" si="173"/>
        <v>7.332414864790735</v>
      </c>
      <c r="N213" s="139">
        <f t="shared" si="173"/>
        <v>32.724691225039777</v>
      </c>
      <c r="O213" s="136"/>
    </row>
    <row r="214" spans="1:15" ht="13.5" hidden="1" thickBot="1" x14ac:dyDescent="0.25">
      <c r="A214" s="130"/>
      <c r="B214" s="153" t="s">
        <v>16</v>
      </c>
      <c r="C214" s="141">
        <f>C213-N205</f>
        <v>-0.59922380936722419</v>
      </c>
      <c r="D214" s="138">
        <f t="shared" ref="D214:N214" si="174">D213-C213</f>
        <v>10.632358699899742</v>
      </c>
      <c r="E214" s="138">
        <f t="shared" si="174"/>
        <v>-1.9234252272695507</v>
      </c>
      <c r="F214" s="138">
        <f t="shared" si="174"/>
        <v>-0.10292714274664405</v>
      </c>
      <c r="G214" s="138">
        <f t="shared" si="174"/>
        <v>-1.0732844884098149</v>
      </c>
      <c r="H214" s="138">
        <f t="shared" si="174"/>
        <v>-1.7769827676367527</v>
      </c>
      <c r="I214" s="138">
        <f t="shared" si="174"/>
        <v>-2.3877702631985933</v>
      </c>
      <c r="J214" s="138">
        <f t="shared" si="174"/>
        <v>-3.0397637861538662</v>
      </c>
      <c r="K214" s="138">
        <f t="shared" si="174"/>
        <v>-2.2840513049592417</v>
      </c>
      <c r="L214" s="138">
        <f t="shared" si="174"/>
        <v>-2.6861614798433839</v>
      </c>
      <c r="M214" s="138">
        <f t="shared" si="174"/>
        <v>-0.27107110363244491</v>
      </c>
      <c r="N214" s="139">
        <f t="shared" si="174"/>
        <v>25.392276360249042</v>
      </c>
      <c r="O214" s="136"/>
    </row>
    <row r="215" spans="1:15" ht="13.5" hidden="1" thickBot="1" x14ac:dyDescent="0.25">
      <c r="A215" s="130"/>
      <c r="B215" s="154" t="s">
        <v>17</v>
      </c>
      <c r="C215" s="141">
        <f t="shared" ref="C215:N215" si="175">IF(C214&gt;=0,+C211,+C210+ABS(C214))</f>
        <v>109.89922380936721</v>
      </c>
      <c r="D215" s="138">
        <f t="shared" si="175"/>
        <v>94.667641300100257</v>
      </c>
      <c r="E215" s="138">
        <f t="shared" si="175"/>
        <v>75.023425227269541</v>
      </c>
      <c r="F215" s="138">
        <f t="shared" si="175"/>
        <v>61.302927142746647</v>
      </c>
      <c r="G215" s="138">
        <f t="shared" si="175"/>
        <v>32.973284488409817</v>
      </c>
      <c r="H215" s="138">
        <f t="shared" si="175"/>
        <v>11.176982767636753</v>
      </c>
      <c r="I215" s="138">
        <f t="shared" si="175"/>
        <v>2.3877702631985933</v>
      </c>
      <c r="J215" s="138">
        <f t="shared" si="175"/>
        <v>3.0397637861538662</v>
      </c>
      <c r="K215" s="138">
        <f t="shared" si="175"/>
        <v>23.384051304959243</v>
      </c>
      <c r="L215" s="138">
        <f t="shared" si="175"/>
        <v>36.986161479843382</v>
      </c>
      <c r="M215" s="138">
        <f t="shared" si="175"/>
        <v>98.271071103632451</v>
      </c>
      <c r="N215" s="139">
        <f t="shared" si="175"/>
        <v>122.00772363975096</v>
      </c>
      <c r="O215" s="142">
        <f>SUM(C215:N215)</f>
        <v>671.12002631306859</v>
      </c>
    </row>
    <row r="216" spans="1:15" ht="13.5" hidden="1" thickBot="1" x14ac:dyDescent="0.25">
      <c r="A216" s="130"/>
      <c r="B216" s="153" t="s">
        <v>18</v>
      </c>
      <c r="C216" s="141">
        <f>IF((+N205+C212)&gt;$M$5,(N205+ABS(C212))-$M$5,0)</f>
        <v>0</v>
      </c>
      <c r="D216" s="138">
        <f t="shared" ref="D216:N216" si="176">IF((+C213+D212)&gt;$M$5,(C213+ABS(D212))-$M$5,0)</f>
        <v>0</v>
      </c>
      <c r="E216" s="138">
        <f t="shared" si="176"/>
        <v>0</v>
      </c>
      <c r="F216" s="138">
        <f t="shared" si="176"/>
        <v>0</v>
      </c>
      <c r="G216" s="138">
        <f t="shared" si="176"/>
        <v>0</v>
      </c>
      <c r="H216" s="138">
        <f t="shared" si="176"/>
        <v>0</v>
      </c>
      <c r="I216" s="138">
        <f t="shared" si="176"/>
        <v>0</v>
      </c>
      <c r="J216" s="138">
        <f t="shared" si="176"/>
        <v>0</v>
      </c>
      <c r="K216" s="138">
        <f t="shared" si="176"/>
        <v>0</v>
      </c>
      <c r="L216" s="138">
        <f t="shared" si="176"/>
        <v>0</v>
      </c>
      <c r="M216" s="138">
        <f t="shared" si="176"/>
        <v>0</v>
      </c>
      <c r="N216" s="139">
        <f t="shared" si="176"/>
        <v>0</v>
      </c>
      <c r="O216" s="142">
        <f>SUM(C216:N216)</f>
        <v>0</v>
      </c>
    </row>
    <row r="217" spans="1:15" ht="13.5" hidden="1" thickBot="1" x14ac:dyDescent="0.25">
      <c r="A217" s="143"/>
      <c r="B217" s="153" t="s">
        <v>19</v>
      </c>
      <c r="C217" s="141">
        <f>C211-C215</f>
        <v>8.9557021621684498</v>
      </c>
      <c r="D217" s="138">
        <f>D211-D215</f>
        <v>0</v>
      </c>
      <c r="E217" s="138">
        <f t="shared" ref="E217:N217" si="177">E211-E215</f>
        <v>15.6404454562837</v>
      </c>
      <c r="F217" s="138">
        <f t="shared" si="177"/>
        <v>0.88188393510354501</v>
      </c>
      <c r="G217" s="138">
        <f t="shared" si="177"/>
        <v>9.4956720378128381</v>
      </c>
      <c r="H217" s="138">
        <f t="shared" si="177"/>
        <v>17.051189972467874</v>
      </c>
      <c r="I217" s="138">
        <f t="shared" si="177"/>
        <v>26.073573574791826</v>
      </c>
      <c r="J217" s="138">
        <f t="shared" si="177"/>
        <v>40.265494939906063</v>
      </c>
      <c r="K217" s="138">
        <f t="shared" si="177"/>
        <v>37.809737513254163</v>
      </c>
      <c r="L217" s="138">
        <f t="shared" si="177"/>
        <v>57.820131617212418</v>
      </c>
      <c r="M217" s="138">
        <f t="shared" si="177"/>
        <v>6.9893111064621678</v>
      </c>
      <c r="N217" s="139">
        <f t="shared" si="177"/>
        <v>0</v>
      </c>
      <c r="O217" s="147">
        <f>SUM(C217:N217)</f>
        <v>220.98314231546306</v>
      </c>
    </row>
    <row r="218" spans="1:15" ht="13.5" hidden="1" thickBot="1" x14ac:dyDescent="0.25">
      <c r="A218" s="126">
        <f>A31</f>
        <v>1996</v>
      </c>
      <c r="B218" s="127" t="s">
        <v>13</v>
      </c>
      <c r="C218" s="148">
        <f>C31</f>
        <v>153</v>
      </c>
      <c r="D218" s="148">
        <f t="shared" ref="D218:N218" si="178">D31</f>
        <v>99</v>
      </c>
      <c r="E218" s="148">
        <f t="shared" si="178"/>
        <v>122</v>
      </c>
      <c r="F218" s="148">
        <f t="shared" si="178"/>
        <v>9</v>
      </c>
      <c r="G218" s="148">
        <f t="shared" si="178"/>
        <v>8</v>
      </c>
      <c r="H218" s="148">
        <f t="shared" si="178"/>
        <v>1</v>
      </c>
      <c r="I218" s="148">
        <f t="shared" si="178"/>
        <v>0</v>
      </c>
      <c r="J218" s="148">
        <f t="shared" si="178"/>
        <v>4</v>
      </c>
      <c r="K218" s="148">
        <f t="shared" si="178"/>
        <v>4</v>
      </c>
      <c r="L218" s="148">
        <f t="shared" si="178"/>
        <v>3</v>
      </c>
      <c r="M218" s="148">
        <f t="shared" si="178"/>
        <v>23</v>
      </c>
      <c r="N218" s="148">
        <f t="shared" si="178"/>
        <v>100</v>
      </c>
      <c r="O218" s="129">
        <f>SUM(C218:N218)</f>
        <v>526</v>
      </c>
    </row>
    <row r="219" spans="1:15" ht="13.5" hidden="1" thickBot="1" x14ac:dyDescent="0.25">
      <c r="A219" s="130"/>
      <c r="B219" s="127" t="s">
        <v>14</v>
      </c>
      <c r="C219" s="131">
        <f>+C211</f>
        <v>118.85492597153566</v>
      </c>
      <c r="D219" s="131">
        <f t="shared" ref="D219:N219" si="179">+D211</f>
        <v>94.667641300100257</v>
      </c>
      <c r="E219" s="131">
        <f t="shared" si="179"/>
        <v>90.663870683553242</v>
      </c>
      <c r="F219" s="131">
        <f t="shared" si="179"/>
        <v>62.184811077850192</v>
      </c>
      <c r="G219" s="131">
        <f t="shared" si="179"/>
        <v>42.468956526222655</v>
      </c>
      <c r="H219" s="131">
        <f t="shared" si="179"/>
        <v>28.228172740104629</v>
      </c>
      <c r="I219" s="131">
        <f t="shared" si="179"/>
        <v>28.46134383799042</v>
      </c>
      <c r="J219" s="131">
        <f t="shared" si="179"/>
        <v>43.305258726059932</v>
      </c>
      <c r="K219" s="131">
        <f t="shared" si="179"/>
        <v>61.193788818213406</v>
      </c>
      <c r="L219" s="131">
        <f t="shared" si="179"/>
        <v>94.8062930970558</v>
      </c>
      <c r="M219" s="131">
        <f t="shared" si="179"/>
        <v>105.26038221009462</v>
      </c>
      <c r="N219" s="131">
        <f t="shared" si="179"/>
        <v>122.00772363975096</v>
      </c>
      <c r="O219" s="142">
        <f>SUM(C219:N219)</f>
        <v>892.10316862853165</v>
      </c>
    </row>
    <row r="220" spans="1:15" ht="13.5" hidden="1" thickBot="1" x14ac:dyDescent="0.25">
      <c r="A220" s="130"/>
      <c r="B220" s="132" t="s">
        <v>27</v>
      </c>
      <c r="C220" s="141">
        <f t="shared" ref="C220:N220" si="180">C218-C219</f>
        <v>34.145074028464336</v>
      </c>
      <c r="D220" s="138">
        <f t="shared" si="180"/>
        <v>4.3323586998997428</v>
      </c>
      <c r="E220" s="138">
        <f t="shared" si="180"/>
        <v>31.336129316446758</v>
      </c>
      <c r="F220" s="138">
        <f t="shared" si="180"/>
        <v>-53.184811077850192</v>
      </c>
      <c r="G220" s="138">
        <f t="shared" si="180"/>
        <v>-34.468956526222655</v>
      </c>
      <c r="H220" s="138">
        <f t="shared" si="180"/>
        <v>-27.228172740104629</v>
      </c>
      <c r="I220" s="138">
        <f t="shared" si="180"/>
        <v>-28.46134383799042</v>
      </c>
      <c r="J220" s="138">
        <f t="shared" si="180"/>
        <v>-39.305258726059932</v>
      </c>
      <c r="K220" s="138">
        <f t="shared" si="180"/>
        <v>-57.193788818213406</v>
      </c>
      <c r="L220" s="138">
        <f t="shared" si="180"/>
        <v>-91.8062930970558</v>
      </c>
      <c r="M220" s="138">
        <f t="shared" si="180"/>
        <v>-82.260382210094619</v>
      </c>
      <c r="N220" s="139">
        <f t="shared" si="180"/>
        <v>-22.007723639750964</v>
      </c>
      <c r="O220" s="136"/>
    </row>
    <row r="221" spans="1:15" ht="13.5" hidden="1" thickBot="1" x14ac:dyDescent="0.25">
      <c r="A221" s="130"/>
      <c r="B221" s="153" t="s">
        <v>15</v>
      </c>
      <c r="C221" s="141">
        <f>IF(C220&lt;0,N213*EXP(C220/$M$5),IF((C220+N213)&gt;$M$5,+$M$5,C220+N213))</f>
        <v>66.869765253504113</v>
      </c>
      <c r="D221" s="138">
        <f t="shared" ref="D221:N221" si="181">IF(D220&lt;0,C221*EXP(D220/$M$5),IF((D220+C221)&gt;$M$5,+$M$5,D220+C221))</f>
        <v>71.202123953403856</v>
      </c>
      <c r="E221" s="138">
        <f t="shared" si="181"/>
        <v>102.53825326985061</v>
      </c>
      <c r="F221" s="138">
        <f t="shared" si="181"/>
        <v>78.595298034292</v>
      </c>
      <c r="G221" s="138">
        <f t="shared" si="181"/>
        <v>66.152791787826345</v>
      </c>
      <c r="H221" s="138">
        <f t="shared" si="181"/>
        <v>57.732843895720357</v>
      </c>
      <c r="I221" s="138">
        <f t="shared" si="181"/>
        <v>50.074881278607641</v>
      </c>
      <c r="J221" s="138">
        <f t="shared" si="181"/>
        <v>41.140507375443072</v>
      </c>
      <c r="K221" s="138">
        <f t="shared" si="181"/>
        <v>30.908285062238793</v>
      </c>
      <c r="L221" s="138">
        <f t="shared" si="181"/>
        <v>19.530801968697627</v>
      </c>
      <c r="M221" s="138">
        <f t="shared" si="181"/>
        <v>12.944757713510343</v>
      </c>
      <c r="N221" s="139">
        <f t="shared" si="181"/>
        <v>11.595908011178306</v>
      </c>
      <c r="O221" s="136"/>
    </row>
    <row r="222" spans="1:15" ht="13.5" hidden="1" thickBot="1" x14ac:dyDescent="0.25">
      <c r="A222" s="130"/>
      <c r="B222" s="153" t="s">
        <v>16</v>
      </c>
      <c r="C222" s="141">
        <f>C221-N213</f>
        <v>34.145074028464336</v>
      </c>
      <c r="D222" s="138">
        <f t="shared" ref="D222:N222" si="182">D221-C221</f>
        <v>4.3323586998997428</v>
      </c>
      <c r="E222" s="138">
        <f t="shared" si="182"/>
        <v>31.336129316446758</v>
      </c>
      <c r="F222" s="138">
        <f t="shared" si="182"/>
        <v>-23.942955235558614</v>
      </c>
      <c r="G222" s="138">
        <f t="shared" si="182"/>
        <v>-12.442506246465655</v>
      </c>
      <c r="H222" s="138">
        <f t="shared" si="182"/>
        <v>-8.4199478921059878</v>
      </c>
      <c r="I222" s="138">
        <f t="shared" si="182"/>
        <v>-7.657962617112716</v>
      </c>
      <c r="J222" s="138">
        <f t="shared" si="182"/>
        <v>-8.9343739031645697</v>
      </c>
      <c r="K222" s="138">
        <f t="shared" si="182"/>
        <v>-10.232222313204279</v>
      </c>
      <c r="L222" s="138">
        <f t="shared" si="182"/>
        <v>-11.377483093541166</v>
      </c>
      <c r="M222" s="138">
        <f t="shared" si="182"/>
        <v>-6.586044255187284</v>
      </c>
      <c r="N222" s="139">
        <f t="shared" si="182"/>
        <v>-1.3488497023320374</v>
      </c>
      <c r="O222" s="136"/>
    </row>
    <row r="223" spans="1:15" ht="13.5" hidden="1" thickBot="1" x14ac:dyDescent="0.25">
      <c r="A223" s="130"/>
      <c r="B223" s="154" t="s">
        <v>17</v>
      </c>
      <c r="C223" s="141">
        <f t="shared" ref="C223:N223" si="183">IF(C222&gt;=0,+C219,+C218+ABS(C222))</f>
        <v>118.85492597153566</v>
      </c>
      <c r="D223" s="138">
        <f t="shared" si="183"/>
        <v>94.667641300100257</v>
      </c>
      <c r="E223" s="138">
        <f t="shared" si="183"/>
        <v>90.663870683553242</v>
      </c>
      <c r="F223" s="138">
        <f t="shared" si="183"/>
        <v>32.942955235558614</v>
      </c>
      <c r="G223" s="138">
        <f t="shared" si="183"/>
        <v>20.442506246465655</v>
      </c>
      <c r="H223" s="138">
        <f t="shared" si="183"/>
        <v>9.4199478921059878</v>
      </c>
      <c r="I223" s="138">
        <f t="shared" si="183"/>
        <v>7.657962617112716</v>
      </c>
      <c r="J223" s="138">
        <f t="shared" si="183"/>
        <v>12.93437390316457</v>
      </c>
      <c r="K223" s="138">
        <f t="shared" si="183"/>
        <v>14.232222313204279</v>
      </c>
      <c r="L223" s="138">
        <f t="shared" si="183"/>
        <v>14.377483093541166</v>
      </c>
      <c r="M223" s="138">
        <f t="shared" si="183"/>
        <v>29.586044255187282</v>
      </c>
      <c r="N223" s="139">
        <f t="shared" si="183"/>
        <v>101.34884970233203</v>
      </c>
      <c r="O223" s="142">
        <f>SUM(C223:N223)</f>
        <v>547.12878321386142</v>
      </c>
    </row>
    <row r="224" spans="1:15" ht="13.5" hidden="1" thickBot="1" x14ac:dyDescent="0.25">
      <c r="A224" s="130"/>
      <c r="B224" s="153" t="s">
        <v>18</v>
      </c>
      <c r="C224" s="141">
        <f>IF((+N213+C220)&gt;$M$5,(N213+ABS(C220))-$M$5,0)</f>
        <v>0</v>
      </c>
      <c r="D224" s="138">
        <f t="shared" ref="D224:N224" si="184">IF((+C221+D220)&gt;$M$5,(C221+ABS(D220))-$M$5,0)</f>
        <v>0</v>
      </c>
      <c r="E224" s="138">
        <f t="shared" si="184"/>
        <v>0</v>
      </c>
      <c r="F224" s="138">
        <f t="shared" si="184"/>
        <v>0</v>
      </c>
      <c r="G224" s="138">
        <f t="shared" si="184"/>
        <v>0</v>
      </c>
      <c r="H224" s="138">
        <f t="shared" si="184"/>
        <v>0</v>
      </c>
      <c r="I224" s="138">
        <f t="shared" si="184"/>
        <v>0</v>
      </c>
      <c r="J224" s="138">
        <f t="shared" si="184"/>
        <v>0</v>
      </c>
      <c r="K224" s="138">
        <f t="shared" si="184"/>
        <v>0</v>
      </c>
      <c r="L224" s="138">
        <f t="shared" si="184"/>
        <v>0</v>
      </c>
      <c r="M224" s="138">
        <f t="shared" si="184"/>
        <v>0</v>
      </c>
      <c r="N224" s="139">
        <f t="shared" si="184"/>
        <v>0</v>
      </c>
      <c r="O224" s="142">
        <f>SUM(C224:N224)</f>
        <v>0</v>
      </c>
    </row>
    <row r="225" spans="1:15" ht="13.5" hidden="1" thickBot="1" x14ac:dyDescent="0.25">
      <c r="A225" s="143"/>
      <c r="B225" s="153" t="s">
        <v>19</v>
      </c>
      <c r="C225" s="141">
        <f>C219-C223</f>
        <v>0</v>
      </c>
      <c r="D225" s="138">
        <f>D219-D223</f>
        <v>0</v>
      </c>
      <c r="E225" s="138">
        <f t="shared" ref="E225:N225" si="185">E219-E223</f>
        <v>0</v>
      </c>
      <c r="F225" s="138">
        <f t="shared" si="185"/>
        <v>29.241855842291578</v>
      </c>
      <c r="G225" s="138">
        <f t="shared" si="185"/>
        <v>22.026450279757</v>
      </c>
      <c r="H225" s="138">
        <f t="shared" si="185"/>
        <v>18.808224847998641</v>
      </c>
      <c r="I225" s="138">
        <f t="shared" si="185"/>
        <v>20.803381220877704</v>
      </c>
      <c r="J225" s="138">
        <f t="shared" si="185"/>
        <v>30.370884822895363</v>
      </c>
      <c r="K225" s="138">
        <f t="shared" si="185"/>
        <v>46.961566505009131</v>
      </c>
      <c r="L225" s="138">
        <f t="shared" si="185"/>
        <v>80.428810003514627</v>
      </c>
      <c r="M225" s="138">
        <f t="shared" si="185"/>
        <v>75.674337954907344</v>
      </c>
      <c r="N225" s="139">
        <f t="shared" si="185"/>
        <v>20.658873937418932</v>
      </c>
      <c r="O225" s="147">
        <f>SUM(C225:N225)</f>
        <v>344.97438541467034</v>
      </c>
    </row>
    <row r="226" spans="1:15" ht="13.5" hidden="1" thickBot="1" x14ac:dyDescent="0.25">
      <c r="A226" s="126">
        <f>A32</f>
        <v>1997</v>
      </c>
      <c r="B226" s="127" t="s">
        <v>13</v>
      </c>
      <c r="C226" s="148">
        <f>C32</f>
        <v>201</v>
      </c>
      <c r="D226" s="148">
        <f t="shared" ref="D226:N226" si="186">D32</f>
        <v>38</v>
      </c>
      <c r="E226" s="148">
        <f t="shared" si="186"/>
        <v>84</v>
      </c>
      <c r="F226" s="148">
        <f t="shared" si="186"/>
        <v>32</v>
      </c>
      <c r="G226" s="148">
        <f t="shared" si="186"/>
        <v>3</v>
      </c>
      <c r="H226" s="148">
        <f t="shared" si="186"/>
        <v>4</v>
      </c>
      <c r="I226" s="148">
        <f t="shared" si="186"/>
        <v>2</v>
      </c>
      <c r="J226" s="148">
        <f t="shared" si="186"/>
        <v>3</v>
      </c>
      <c r="K226" s="148">
        <f t="shared" si="186"/>
        <v>0</v>
      </c>
      <c r="L226" s="148">
        <f t="shared" si="186"/>
        <v>102</v>
      </c>
      <c r="M226" s="148">
        <f t="shared" si="186"/>
        <v>61</v>
      </c>
      <c r="N226" s="148">
        <f t="shared" si="186"/>
        <v>87</v>
      </c>
      <c r="O226" s="129">
        <f>SUM(C226:N226)</f>
        <v>617</v>
      </c>
    </row>
    <row r="227" spans="1:15" ht="13.5" hidden="1" thickBot="1" x14ac:dyDescent="0.25">
      <c r="A227" s="130"/>
      <c r="B227" s="127" t="s">
        <v>14</v>
      </c>
      <c r="C227" s="131">
        <f>+C219</f>
        <v>118.85492597153566</v>
      </c>
      <c r="D227" s="131">
        <f t="shared" ref="D227:N227" si="187">+D219</f>
        <v>94.667641300100257</v>
      </c>
      <c r="E227" s="131">
        <f t="shared" si="187"/>
        <v>90.663870683553242</v>
      </c>
      <c r="F227" s="131">
        <f t="shared" si="187"/>
        <v>62.184811077850192</v>
      </c>
      <c r="G227" s="131">
        <f t="shared" si="187"/>
        <v>42.468956526222655</v>
      </c>
      <c r="H227" s="131">
        <f t="shared" si="187"/>
        <v>28.228172740104629</v>
      </c>
      <c r="I227" s="131">
        <f t="shared" si="187"/>
        <v>28.46134383799042</v>
      </c>
      <c r="J227" s="131">
        <f t="shared" si="187"/>
        <v>43.305258726059932</v>
      </c>
      <c r="K227" s="131">
        <f t="shared" si="187"/>
        <v>61.193788818213406</v>
      </c>
      <c r="L227" s="131">
        <f t="shared" si="187"/>
        <v>94.8062930970558</v>
      </c>
      <c r="M227" s="131">
        <f t="shared" si="187"/>
        <v>105.26038221009462</v>
      </c>
      <c r="N227" s="131">
        <f t="shared" si="187"/>
        <v>122.00772363975096</v>
      </c>
      <c r="O227" s="142">
        <f>SUM(C227:N227)</f>
        <v>892.10316862853165</v>
      </c>
    </row>
    <row r="228" spans="1:15" ht="13.5" hidden="1" thickBot="1" x14ac:dyDescent="0.25">
      <c r="A228" s="130"/>
      <c r="B228" s="132" t="s">
        <v>27</v>
      </c>
      <c r="C228" s="141">
        <f t="shared" ref="C228:N228" si="188">C226-C227</f>
        <v>82.145074028464336</v>
      </c>
      <c r="D228" s="138">
        <f t="shared" si="188"/>
        <v>-56.667641300100257</v>
      </c>
      <c r="E228" s="138">
        <f t="shared" si="188"/>
        <v>-6.6638706835532417</v>
      </c>
      <c r="F228" s="138">
        <f t="shared" si="188"/>
        <v>-30.184811077850192</v>
      </c>
      <c r="G228" s="138">
        <f t="shared" si="188"/>
        <v>-39.468956526222655</v>
      </c>
      <c r="H228" s="138">
        <f t="shared" si="188"/>
        <v>-24.228172740104629</v>
      </c>
      <c r="I228" s="138">
        <f t="shared" si="188"/>
        <v>-26.46134383799042</v>
      </c>
      <c r="J228" s="138">
        <f t="shared" si="188"/>
        <v>-40.305258726059932</v>
      </c>
      <c r="K228" s="138">
        <f t="shared" si="188"/>
        <v>-61.193788818213406</v>
      </c>
      <c r="L228" s="138">
        <f t="shared" si="188"/>
        <v>7.1937069029442</v>
      </c>
      <c r="M228" s="138">
        <f t="shared" si="188"/>
        <v>-44.260382210094619</v>
      </c>
      <c r="N228" s="139">
        <f t="shared" si="188"/>
        <v>-35.007723639750964</v>
      </c>
      <c r="O228" s="136"/>
    </row>
    <row r="229" spans="1:15" ht="13.5" hidden="1" thickBot="1" x14ac:dyDescent="0.25">
      <c r="A229" s="130"/>
      <c r="B229" s="153" t="s">
        <v>15</v>
      </c>
      <c r="C229" s="141">
        <f>IF(C228&lt;0,N221*EXP(C228/$M$5),IF((C228+N221)&gt;$M$5,+$M$5,C228+N221))</f>
        <v>93.740982039642645</v>
      </c>
      <c r="D229" s="138">
        <f t="shared" ref="D229:N229" si="189">IF(D228&lt;0,C229*EXP(D228/$M$5),IF((D228+C229)&gt;$M$5,+$M$5,D228+C229))</f>
        <v>70.61179949180034</v>
      </c>
      <c r="E229" s="138">
        <f t="shared" si="189"/>
        <v>68.29782414361739</v>
      </c>
      <c r="F229" s="138">
        <f t="shared" si="189"/>
        <v>58.73018698514899</v>
      </c>
      <c r="G229" s="138">
        <f t="shared" si="189"/>
        <v>48.212053900175412</v>
      </c>
      <c r="H229" s="138">
        <f t="shared" si="189"/>
        <v>42.71150009354637</v>
      </c>
      <c r="I229" s="138">
        <f t="shared" si="189"/>
        <v>37.418359804025592</v>
      </c>
      <c r="J229" s="138">
        <f t="shared" si="189"/>
        <v>30.588838704031769</v>
      </c>
      <c r="K229" s="138">
        <f t="shared" si="189"/>
        <v>22.525911078130278</v>
      </c>
      <c r="L229" s="138">
        <f t="shared" si="189"/>
        <v>29.719617981074478</v>
      </c>
      <c r="M229" s="138">
        <f t="shared" si="189"/>
        <v>23.819521004984153</v>
      </c>
      <c r="N229" s="139">
        <f t="shared" si="189"/>
        <v>19.994691965095317</v>
      </c>
      <c r="O229" s="136"/>
    </row>
    <row r="230" spans="1:15" ht="13.5" hidden="1" thickBot="1" x14ac:dyDescent="0.25">
      <c r="A230" s="130"/>
      <c r="B230" s="153" t="s">
        <v>16</v>
      </c>
      <c r="C230" s="141">
        <f>C229-N221</f>
        <v>82.145074028464336</v>
      </c>
      <c r="D230" s="138">
        <f t="shared" ref="D230:N230" si="190">D229-C229</f>
        <v>-23.129182547842305</v>
      </c>
      <c r="E230" s="138">
        <f t="shared" si="190"/>
        <v>-2.3139753481829501</v>
      </c>
      <c r="F230" s="138">
        <f t="shared" si="190"/>
        <v>-9.5676371584684006</v>
      </c>
      <c r="G230" s="138">
        <f t="shared" si="190"/>
        <v>-10.518133084973577</v>
      </c>
      <c r="H230" s="138">
        <f t="shared" si="190"/>
        <v>-5.5005538066290427</v>
      </c>
      <c r="I230" s="138">
        <f t="shared" si="190"/>
        <v>-5.2931402895207782</v>
      </c>
      <c r="J230" s="138">
        <f t="shared" si="190"/>
        <v>-6.8295210999938227</v>
      </c>
      <c r="K230" s="138">
        <f t="shared" si="190"/>
        <v>-8.0629276259014908</v>
      </c>
      <c r="L230" s="138">
        <f t="shared" si="190"/>
        <v>7.1937069029442</v>
      </c>
      <c r="M230" s="138">
        <f t="shared" si="190"/>
        <v>-5.9000969760903246</v>
      </c>
      <c r="N230" s="139">
        <f t="shared" si="190"/>
        <v>-3.8248290398888365</v>
      </c>
      <c r="O230" s="136"/>
    </row>
    <row r="231" spans="1:15" ht="13.5" hidden="1" thickBot="1" x14ac:dyDescent="0.25">
      <c r="A231" s="130"/>
      <c r="B231" s="154" t="s">
        <v>17</v>
      </c>
      <c r="C231" s="141">
        <f t="shared" ref="C231:N231" si="191">IF(C230&gt;=0,+C227,+C226+ABS(C230))</f>
        <v>118.85492597153566</v>
      </c>
      <c r="D231" s="138">
        <f t="shared" si="191"/>
        <v>61.129182547842305</v>
      </c>
      <c r="E231" s="138">
        <f t="shared" si="191"/>
        <v>86.31397534818295</v>
      </c>
      <c r="F231" s="138">
        <f t="shared" si="191"/>
        <v>41.567637158468401</v>
      </c>
      <c r="G231" s="138">
        <f t="shared" si="191"/>
        <v>13.518133084973577</v>
      </c>
      <c r="H231" s="138">
        <f t="shared" si="191"/>
        <v>9.5005538066290427</v>
      </c>
      <c r="I231" s="138">
        <f t="shared" si="191"/>
        <v>7.2931402895207782</v>
      </c>
      <c r="J231" s="138">
        <f t="shared" si="191"/>
        <v>9.8295210999938227</v>
      </c>
      <c r="K231" s="138">
        <f t="shared" si="191"/>
        <v>8.0629276259014908</v>
      </c>
      <c r="L231" s="138">
        <f t="shared" si="191"/>
        <v>94.8062930970558</v>
      </c>
      <c r="M231" s="138">
        <f t="shared" si="191"/>
        <v>66.900096976090325</v>
      </c>
      <c r="N231" s="139">
        <f t="shared" si="191"/>
        <v>90.82482903988884</v>
      </c>
      <c r="O231" s="142">
        <f>SUM(C231:N231)</f>
        <v>608.6012160460831</v>
      </c>
    </row>
    <row r="232" spans="1:15" ht="13.5" hidden="1" thickBot="1" x14ac:dyDescent="0.25">
      <c r="A232" s="130"/>
      <c r="B232" s="153" t="s">
        <v>18</v>
      </c>
      <c r="C232" s="141">
        <f>IF((+N221+C228)&gt;$M$5,(N221+ABS(C228))-$M$5,0)</f>
        <v>0</v>
      </c>
      <c r="D232" s="138">
        <f t="shared" ref="D232:N232" si="192">IF((+C229+D228)&gt;$M$5,(C229+ABS(D228))-$M$5,0)</f>
        <v>0</v>
      </c>
      <c r="E232" s="138">
        <f t="shared" si="192"/>
        <v>0</v>
      </c>
      <c r="F232" s="138">
        <f t="shared" si="192"/>
        <v>0</v>
      </c>
      <c r="G232" s="138">
        <f t="shared" si="192"/>
        <v>0</v>
      </c>
      <c r="H232" s="138">
        <f t="shared" si="192"/>
        <v>0</v>
      </c>
      <c r="I232" s="138">
        <f t="shared" si="192"/>
        <v>0</v>
      </c>
      <c r="J232" s="138">
        <f t="shared" si="192"/>
        <v>0</v>
      </c>
      <c r="K232" s="138">
        <f t="shared" si="192"/>
        <v>0</v>
      </c>
      <c r="L232" s="138">
        <f t="shared" si="192"/>
        <v>0</v>
      </c>
      <c r="M232" s="138">
        <f t="shared" si="192"/>
        <v>0</v>
      </c>
      <c r="N232" s="139">
        <f t="shared" si="192"/>
        <v>0</v>
      </c>
      <c r="O232" s="142">
        <f>SUM(C232:N232)</f>
        <v>0</v>
      </c>
    </row>
    <row r="233" spans="1:15" ht="13.5" hidden="1" thickBot="1" x14ac:dyDescent="0.25">
      <c r="A233" s="143"/>
      <c r="B233" s="153" t="s">
        <v>19</v>
      </c>
      <c r="C233" s="141">
        <f>C227-C231</f>
        <v>0</v>
      </c>
      <c r="D233" s="138">
        <f>D227-D231</f>
        <v>33.538458752257952</v>
      </c>
      <c r="E233" s="138">
        <f t="shared" ref="E233:N233" si="193">E227-E231</f>
        <v>4.3498953353702916</v>
      </c>
      <c r="F233" s="138">
        <f t="shared" si="193"/>
        <v>20.617173919381791</v>
      </c>
      <c r="G233" s="138">
        <f t="shared" si="193"/>
        <v>28.950823441249078</v>
      </c>
      <c r="H233" s="138">
        <f t="shared" si="193"/>
        <v>18.727618933475586</v>
      </c>
      <c r="I233" s="138">
        <f t="shared" si="193"/>
        <v>21.168203548469641</v>
      </c>
      <c r="J233" s="138">
        <f t="shared" si="193"/>
        <v>33.475737626066106</v>
      </c>
      <c r="K233" s="138">
        <f t="shared" si="193"/>
        <v>53.130861192311912</v>
      </c>
      <c r="L233" s="138">
        <f t="shared" si="193"/>
        <v>0</v>
      </c>
      <c r="M233" s="138">
        <f t="shared" si="193"/>
        <v>38.360285234004294</v>
      </c>
      <c r="N233" s="139">
        <f t="shared" si="193"/>
        <v>31.182894599862124</v>
      </c>
      <c r="O233" s="147">
        <f>SUM(C233:N233)</f>
        <v>283.50195258244878</v>
      </c>
    </row>
    <row r="234" spans="1:15" ht="13.5" hidden="1" thickBot="1" x14ac:dyDescent="0.25">
      <c r="A234" s="126">
        <f>A33</f>
        <v>1998</v>
      </c>
      <c r="B234" s="127" t="s">
        <v>13</v>
      </c>
      <c r="C234" s="148">
        <f>C33</f>
        <v>157</v>
      </c>
      <c r="D234" s="148">
        <f t="shared" ref="D234:N234" si="194">D33</f>
        <v>110</v>
      </c>
      <c r="E234" s="148">
        <f t="shared" si="194"/>
        <v>166</v>
      </c>
      <c r="F234" s="148">
        <f t="shared" si="194"/>
        <v>28</v>
      </c>
      <c r="G234" s="148">
        <f t="shared" si="194"/>
        <v>45</v>
      </c>
      <c r="H234" s="148">
        <f t="shared" si="194"/>
        <v>5</v>
      </c>
      <c r="I234" s="148">
        <f t="shared" si="194"/>
        <v>5</v>
      </c>
      <c r="J234" s="148">
        <f t="shared" si="194"/>
        <v>0</v>
      </c>
      <c r="K234" s="148">
        <f t="shared" si="194"/>
        <v>6</v>
      </c>
      <c r="L234" s="148">
        <f t="shared" si="194"/>
        <v>21</v>
      </c>
      <c r="M234" s="148">
        <f t="shared" si="194"/>
        <v>38</v>
      </c>
      <c r="N234" s="148">
        <f t="shared" si="194"/>
        <v>62</v>
      </c>
      <c r="O234" s="129">
        <f>SUM(C234:N234)</f>
        <v>643</v>
      </c>
    </row>
    <row r="235" spans="1:15" ht="13.5" hidden="1" thickBot="1" x14ac:dyDescent="0.25">
      <c r="A235" s="130"/>
      <c r="B235" s="127" t="s">
        <v>14</v>
      </c>
      <c r="C235" s="131">
        <f>+C227</f>
        <v>118.85492597153566</v>
      </c>
      <c r="D235" s="131">
        <f t="shared" ref="D235:N235" si="195">+D227</f>
        <v>94.667641300100257</v>
      </c>
      <c r="E235" s="131">
        <f t="shared" si="195"/>
        <v>90.663870683553242</v>
      </c>
      <c r="F235" s="131">
        <f t="shared" si="195"/>
        <v>62.184811077850192</v>
      </c>
      <c r="G235" s="131">
        <f t="shared" si="195"/>
        <v>42.468956526222655</v>
      </c>
      <c r="H235" s="131">
        <f t="shared" si="195"/>
        <v>28.228172740104629</v>
      </c>
      <c r="I235" s="131">
        <f t="shared" si="195"/>
        <v>28.46134383799042</v>
      </c>
      <c r="J235" s="131">
        <f t="shared" si="195"/>
        <v>43.305258726059932</v>
      </c>
      <c r="K235" s="131">
        <f t="shared" si="195"/>
        <v>61.193788818213406</v>
      </c>
      <c r="L235" s="131">
        <f t="shared" si="195"/>
        <v>94.8062930970558</v>
      </c>
      <c r="M235" s="131">
        <f t="shared" si="195"/>
        <v>105.26038221009462</v>
      </c>
      <c r="N235" s="131">
        <f t="shared" si="195"/>
        <v>122.00772363975096</v>
      </c>
      <c r="O235" s="142">
        <f>SUM(C235:N235)</f>
        <v>892.10316862853165</v>
      </c>
    </row>
    <row r="236" spans="1:15" ht="13.5" hidden="1" thickBot="1" x14ac:dyDescent="0.25">
      <c r="A236" s="130"/>
      <c r="B236" s="132" t="s">
        <v>27</v>
      </c>
      <c r="C236" s="141">
        <f t="shared" ref="C236:N236" si="196">C234-C235</f>
        <v>38.145074028464336</v>
      </c>
      <c r="D236" s="138">
        <f t="shared" si="196"/>
        <v>15.332358699899743</v>
      </c>
      <c r="E236" s="138">
        <f t="shared" si="196"/>
        <v>75.336129316446758</v>
      </c>
      <c r="F236" s="138">
        <f t="shared" si="196"/>
        <v>-34.184811077850192</v>
      </c>
      <c r="G236" s="138">
        <f t="shared" si="196"/>
        <v>2.5310434737773448</v>
      </c>
      <c r="H236" s="138">
        <f t="shared" si="196"/>
        <v>-23.228172740104629</v>
      </c>
      <c r="I236" s="138">
        <f t="shared" si="196"/>
        <v>-23.46134383799042</v>
      </c>
      <c r="J236" s="138">
        <f t="shared" si="196"/>
        <v>-43.305258726059932</v>
      </c>
      <c r="K236" s="138">
        <f t="shared" si="196"/>
        <v>-55.193788818213406</v>
      </c>
      <c r="L236" s="138">
        <f t="shared" si="196"/>
        <v>-73.8062930970558</v>
      </c>
      <c r="M236" s="138">
        <f t="shared" si="196"/>
        <v>-67.260382210094619</v>
      </c>
      <c r="N236" s="139">
        <f t="shared" si="196"/>
        <v>-60.007723639750964</v>
      </c>
      <c r="O236" s="136"/>
    </row>
    <row r="237" spans="1:15" ht="13.5" hidden="1" thickBot="1" x14ac:dyDescent="0.25">
      <c r="A237" s="130"/>
      <c r="B237" s="153" t="s">
        <v>15</v>
      </c>
      <c r="C237" s="141">
        <f>IF(C236&lt;0,N229*EXP(C236/$M$5),IF((C236+N229)&gt;$M$5,+$M$5,C236+N229))</f>
        <v>58.139765993559649</v>
      </c>
      <c r="D237" s="138">
        <f t="shared" ref="D237:N237" si="197">IF(D236&lt;0,C237*EXP(D236/$M$5),IF((D236+C237)&gt;$M$5,+$M$5,D236+C237))</f>
        <v>73.472124693459392</v>
      </c>
      <c r="E237" s="138">
        <f t="shared" si="197"/>
        <v>148.80825400990614</v>
      </c>
      <c r="F237" s="138">
        <f t="shared" si="197"/>
        <v>125.42833203434678</v>
      </c>
      <c r="G237" s="138">
        <f t="shared" si="197"/>
        <v>127.95937550812413</v>
      </c>
      <c r="H237" s="138">
        <f t="shared" si="197"/>
        <v>113.92860394348314</v>
      </c>
      <c r="I237" s="138">
        <f t="shared" si="197"/>
        <v>101.31811816844669</v>
      </c>
      <c r="J237" s="138">
        <f t="shared" si="197"/>
        <v>81.592631543495997</v>
      </c>
      <c r="K237" s="138">
        <f t="shared" si="197"/>
        <v>61.915466681279625</v>
      </c>
      <c r="L237" s="138">
        <f t="shared" si="197"/>
        <v>42.808579949391842</v>
      </c>
      <c r="M237" s="138">
        <f t="shared" si="197"/>
        <v>30.582765690139372</v>
      </c>
      <c r="N237" s="139">
        <f t="shared" si="197"/>
        <v>22.655395134648806</v>
      </c>
      <c r="O237" s="136"/>
    </row>
    <row r="238" spans="1:15" ht="13.5" hidden="1" thickBot="1" x14ac:dyDescent="0.25">
      <c r="A238" s="130"/>
      <c r="B238" s="153" t="s">
        <v>16</v>
      </c>
      <c r="C238" s="141">
        <f>C237-N229</f>
        <v>38.145074028464336</v>
      </c>
      <c r="D238" s="138">
        <f t="shared" ref="D238:N238" si="198">D237-C237</f>
        <v>15.332358699899743</v>
      </c>
      <c r="E238" s="138">
        <f t="shared" si="198"/>
        <v>75.336129316446744</v>
      </c>
      <c r="F238" s="138">
        <f t="shared" si="198"/>
        <v>-23.379921975559355</v>
      </c>
      <c r="G238" s="138">
        <f t="shared" si="198"/>
        <v>2.5310434737773448</v>
      </c>
      <c r="H238" s="138">
        <f t="shared" si="198"/>
        <v>-14.030771564640986</v>
      </c>
      <c r="I238" s="138">
        <f t="shared" si="198"/>
        <v>-12.610485775036452</v>
      </c>
      <c r="J238" s="138">
        <f t="shared" si="198"/>
        <v>-19.72548662495069</v>
      </c>
      <c r="K238" s="138">
        <f t="shared" si="198"/>
        <v>-19.677164862216372</v>
      </c>
      <c r="L238" s="138">
        <f t="shared" si="198"/>
        <v>-19.106886731887784</v>
      </c>
      <c r="M238" s="138">
        <f t="shared" si="198"/>
        <v>-12.22581425925247</v>
      </c>
      <c r="N238" s="139">
        <f t="shared" si="198"/>
        <v>-7.9273705554905654</v>
      </c>
      <c r="O238" s="136"/>
    </row>
    <row r="239" spans="1:15" ht="13.5" hidden="1" thickBot="1" x14ac:dyDescent="0.25">
      <c r="A239" s="130"/>
      <c r="B239" s="154" t="s">
        <v>17</v>
      </c>
      <c r="C239" s="141">
        <f t="shared" ref="C239:N239" si="199">IF(C238&gt;=0,+C235,+C234+ABS(C238))</f>
        <v>118.85492597153566</v>
      </c>
      <c r="D239" s="138">
        <f t="shared" si="199"/>
        <v>94.667641300100257</v>
      </c>
      <c r="E239" s="138">
        <f t="shared" si="199"/>
        <v>90.663870683553242</v>
      </c>
      <c r="F239" s="138">
        <f t="shared" si="199"/>
        <v>51.379921975559355</v>
      </c>
      <c r="G239" s="138">
        <f t="shared" si="199"/>
        <v>42.468956526222655</v>
      </c>
      <c r="H239" s="138">
        <f t="shared" si="199"/>
        <v>19.030771564640986</v>
      </c>
      <c r="I239" s="138">
        <f t="shared" si="199"/>
        <v>17.610485775036452</v>
      </c>
      <c r="J239" s="138">
        <f t="shared" si="199"/>
        <v>19.72548662495069</v>
      </c>
      <c r="K239" s="138">
        <f t="shared" si="199"/>
        <v>25.677164862216372</v>
      </c>
      <c r="L239" s="138">
        <f t="shared" si="199"/>
        <v>40.106886731887784</v>
      </c>
      <c r="M239" s="138">
        <f t="shared" si="199"/>
        <v>50.225814259252473</v>
      </c>
      <c r="N239" s="139">
        <f t="shared" si="199"/>
        <v>69.927370555490569</v>
      </c>
      <c r="O239" s="142">
        <f>SUM(C239:N239)</f>
        <v>640.33929683044653</v>
      </c>
    </row>
    <row r="240" spans="1:15" ht="13.5" hidden="1" thickBot="1" x14ac:dyDescent="0.25">
      <c r="A240" s="130"/>
      <c r="B240" s="153" t="s">
        <v>18</v>
      </c>
      <c r="C240" s="141">
        <f>IF((+N229+C236)&gt;$M$5,(N229+ABS(C236))-$M$5,0)</f>
        <v>0</v>
      </c>
      <c r="D240" s="138">
        <f t="shared" ref="D240:N240" si="200">IF((+C237+D236)&gt;$M$5,(C237+ABS(D236))-$M$5,0)</f>
        <v>0</v>
      </c>
      <c r="E240" s="138">
        <f t="shared" si="200"/>
        <v>0</v>
      </c>
      <c r="F240" s="138">
        <f t="shared" si="200"/>
        <v>0</v>
      </c>
      <c r="G240" s="138">
        <f t="shared" si="200"/>
        <v>0</v>
      </c>
      <c r="H240" s="138">
        <f t="shared" si="200"/>
        <v>0</v>
      </c>
      <c r="I240" s="138">
        <f t="shared" si="200"/>
        <v>0</v>
      </c>
      <c r="J240" s="138">
        <f t="shared" si="200"/>
        <v>0</v>
      </c>
      <c r="K240" s="138">
        <f t="shared" si="200"/>
        <v>0</v>
      </c>
      <c r="L240" s="138">
        <f t="shared" si="200"/>
        <v>0</v>
      </c>
      <c r="M240" s="138">
        <f t="shared" si="200"/>
        <v>0</v>
      </c>
      <c r="N240" s="139">
        <f t="shared" si="200"/>
        <v>0</v>
      </c>
      <c r="O240" s="142">
        <f>SUM(C240:N240)</f>
        <v>0</v>
      </c>
    </row>
    <row r="241" spans="1:15" ht="13.5" hidden="1" thickBot="1" x14ac:dyDescent="0.25">
      <c r="A241" s="143"/>
      <c r="B241" s="153" t="s">
        <v>19</v>
      </c>
      <c r="C241" s="141">
        <f>C235-C239</f>
        <v>0</v>
      </c>
      <c r="D241" s="138">
        <f>D235-D239</f>
        <v>0</v>
      </c>
      <c r="E241" s="138">
        <f t="shared" ref="E241:N241" si="201">E235-E239</f>
        <v>0</v>
      </c>
      <c r="F241" s="138">
        <f t="shared" si="201"/>
        <v>10.804889102290836</v>
      </c>
      <c r="G241" s="138">
        <f t="shared" si="201"/>
        <v>0</v>
      </c>
      <c r="H241" s="138">
        <f t="shared" si="201"/>
        <v>9.1974011754636429</v>
      </c>
      <c r="I241" s="138">
        <f t="shared" si="201"/>
        <v>10.850858062953968</v>
      </c>
      <c r="J241" s="138">
        <f t="shared" si="201"/>
        <v>23.579772101109242</v>
      </c>
      <c r="K241" s="138">
        <f t="shared" si="201"/>
        <v>35.516623955997034</v>
      </c>
      <c r="L241" s="138">
        <f t="shared" si="201"/>
        <v>54.699406365168016</v>
      </c>
      <c r="M241" s="138">
        <f t="shared" si="201"/>
        <v>55.034567950842145</v>
      </c>
      <c r="N241" s="139">
        <f t="shared" si="201"/>
        <v>52.080353084260395</v>
      </c>
      <c r="O241" s="147">
        <f>SUM(C241:N241)</f>
        <v>251.76387179808526</v>
      </c>
    </row>
    <row r="242" spans="1:15" ht="13.5" hidden="1" thickBot="1" x14ac:dyDescent="0.25">
      <c r="A242" s="126">
        <f>A34</f>
        <v>1999</v>
      </c>
      <c r="B242" s="127" t="s">
        <v>13</v>
      </c>
      <c r="C242" s="148">
        <f>C34</f>
        <v>57</v>
      </c>
      <c r="D242" s="148">
        <f t="shared" ref="D242:N242" si="202">D34</f>
        <v>162</v>
      </c>
      <c r="E242" s="148">
        <f t="shared" si="202"/>
        <v>152</v>
      </c>
      <c r="F242" s="148">
        <f t="shared" si="202"/>
        <v>36</v>
      </c>
      <c r="G242" s="148">
        <f t="shared" si="202"/>
        <v>1</v>
      </c>
      <c r="H242" s="148">
        <f t="shared" si="202"/>
        <v>1</v>
      </c>
      <c r="I242" s="148">
        <f t="shared" si="202"/>
        <v>1</v>
      </c>
      <c r="J242" s="148">
        <f t="shared" si="202"/>
        <v>0</v>
      </c>
      <c r="K242" s="148">
        <f t="shared" si="202"/>
        <v>0</v>
      </c>
      <c r="L242" s="148">
        <f t="shared" si="202"/>
        <v>27</v>
      </c>
      <c r="M242" s="148">
        <f t="shared" si="202"/>
        <v>30</v>
      </c>
      <c r="N242" s="148">
        <f t="shared" si="202"/>
        <v>72</v>
      </c>
      <c r="O242" s="129">
        <f>SUM(C242:N242)</f>
        <v>539</v>
      </c>
    </row>
    <row r="243" spans="1:15" ht="13.5" hidden="1" thickBot="1" x14ac:dyDescent="0.25">
      <c r="A243" s="130"/>
      <c r="B243" s="127" t="s">
        <v>14</v>
      </c>
      <c r="C243" s="131">
        <f>+C235</f>
        <v>118.85492597153566</v>
      </c>
      <c r="D243" s="131">
        <f t="shared" ref="D243:N243" si="203">+D235</f>
        <v>94.667641300100257</v>
      </c>
      <c r="E243" s="131">
        <f t="shared" si="203"/>
        <v>90.663870683553242</v>
      </c>
      <c r="F243" s="131">
        <f t="shared" si="203"/>
        <v>62.184811077850192</v>
      </c>
      <c r="G243" s="131">
        <f t="shared" si="203"/>
        <v>42.468956526222655</v>
      </c>
      <c r="H243" s="131">
        <f t="shared" si="203"/>
        <v>28.228172740104629</v>
      </c>
      <c r="I243" s="131">
        <f t="shared" si="203"/>
        <v>28.46134383799042</v>
      </c>
      <c r="J243" s="131">
        <f t="shared" si="203"/>
        <v>43.305258726059932</v>
      </c>
      <c r="K243" s="131">
        <f t="shared" si="203"/>
        <v>61.193788818213406</v>
      </c>
      <c r="L243" s="131">
        <f t="shared" si="203"/>
        <v>94.8062930970558</v>
      </c>
      <c r="M243" s="131">
        <f t="shared" si="203"/>
        <v>105.26038221009462</v>
      </c>
      <c r="N243" s="131">
        <f t="shared" si="203"/>
        <v>122.00772363975096</v>
      </c>
      <c r="O243" s="142">
        <f>SUM(C243:N243)</f>
        <v>892.10316862853165</v>
      </c>
    </row>
    <row r="244" spans="1:15" ht="13.5" hidden="1" thickBot="1" x14ac:dyDescent="0.25">
      <c r="A244" s="130"/>
      <c r="B244" s="132" t="s">
        <v>27</v>
      </c>
      <c r="C244" s="141">
        <f t="shared" ref="C244:N244" si="204">C242-C243</f>
        <v>-61.854925971535664</v>
      </c>
      <c r="D244" s="138">
        <f t="shared" si="204"/>
        <v>67.332358699899743</v>
      </c>
      <c r="E244" s="138">
        <f t="shared" si="204"/>
        <v>61.336129316446758</v>
      </c>
      <c r="F244" s="138">
        <f t="shared" si="204"/>
        <v>-26.184811077850192</v>
      </c>
      <c r="G244" s="138">
        <f t="shared" si="204"/>
        <v>-41.468956526222655</v>
      </c>
      <c r="H244" s="138">
        <f t="shared" si="204"/>
        <v>-27.228172740104629</v>
      </c>
      <c r="I244" s="138">
        <f t="shared" si="204"/>
        <v>-27.46134383799042</v>
      </c>
      <c r="J244" s="138">
        <f t="shared" si="204"/>
        <v>-43.305258726059932</v>
      </c>
      <c r="K244" s="138">
        <f t="shared" si="204"/>
        <v>-61.193788818213406</v>
      </c>
      <c r="L244" s="138">
        <f t="shared" si="204"/>
        <v>-67.8062930970558</v>
      </c>
      <c r="M244" s="138">
        <f t="shared" si="204"/>
        <v>-75.260382210094619</v>
      </c>
      <c r="N244" s="139">
        <f t="shared" si="204"/>
        <v>-50.007723639750964</v>
      </c>
      <c r="O244" s="136"/>
    </row>
    <row r="245" spans="1:15" ht="13.5" hidden="1" thickBot="1" x14ac:dyDescent="0.25">
      <c r="A245" s="130"/>
      <c r="B245" s="153" t="s">
        <v>15</v>
      </c>
      <c r="C245" s="141">
        <f>IF(C244&lt;0,N237*EXP(C244/$M$5),IF((C244+N237)&gt;$M$5,+$M$5,C244+N237))</f>
        <v>16.628588111284902</v>
      </c>
      <c r="D245" s="138">
        <f t="shared" ref="D245:N245" si="205">IF(D244&lt;0,C245*EXP(D244/$M$5),IF((D244+C245)&gt;$M$5,+$M$5,D244+C245))</f>
        <v>83.960946811184641</v>
      </c>
      <c r="E245" s="138">
        <f t="shared" si="205"/>
        <v>145.29707612763139</v>
      </c>
      <c r="F245" s="138">
        <f t="shared" si="205"/>
        <v>127.46685779952723</v>
      </c>
      <c r="G245" s="138">
        <f t="shared" si="205"/>
        <v>103.59733539303637</v>
      </c>
      <c r="H245" s="138">
        <f t="shared" si="205"/>
        <v>90.411434357021236</v>
      </c>
      <c r="I245" s="138">
        <f t="shared" si="205"/>
        <v>78.811902030911313</v>
      </c>
      <c r="J245" s="138">
        <f t="shared" si="205"/>
        <v>63.468120015407862</v>
      </c>
      <c r="K245" s="138">
        <f t="shared" si="205"/>
        <v>46.738525826243254</v>
      </c>
      <c r="L245" s="138">
        <f t="shared" si="205"/>
        <v>33.299331551388882</v>
      </c>
      <c r="M245" s="138">
        <f t="shared" si="205"/>
        <v>22.856497061101937</v>
      </c>
      <c r="N245" s="139">
        <f t="shared" si="205"/>
        <v>17.799970393387671</v>
      </c>
      <c r="O245" s="136"/>
    </row>
    <row r="246" spans="1:15" ht="13.5" hidden="1" thickBot="1" x14ac:dyDescent="0.25">
      <c r="A246" s="130"/>
      <c r="B246" s="153" t="s">
        <v>16</v>
      </c>
      <c r="C246" s="141">
        <f>C245-N237</f>
        <v>-6.0268070233639044</v>
      </c>
      <c r="D246" s="138">
        <f t="shared" ref="D246:N246" si="206">D245-C245</f>
        <v>67.332358699899743</v>
      </c>
      <c r="E246" s="138">
        <f t="shared" si="206"/>
        <v>61.336129316446744</v>
      </c>
      <c r="F246" s="138">
        <f t="shared" si="206"/>
        <v>-17.830218328104152</v>
      </c>
      <c r="G246" s="138">
        <f t="shared" si="206"/>
        <v>-23.869522406490859</v>
      </c>
      <c r="H246" s="138">
        <f t="shared" si="206"/>
        <v>-13.185901036015139</v>
      </c>
      <c r="I246" s="138">
        <f t="shared" si="206"/>
        <v>-11.599532326109923</v>
      </c>
      <c r="J246" s="138">
        <f t="shared" si="206"/>
        <v>-15.34378201550345</v>
      </c>
      <c r="K246" s="138">
        <f t="shared" si="206"/>
        <v>-16.729594189164608</v>
      </c>
      <c r="L246" s="138">
        <f t="shared" si="206"/>
        <v>-13.439194274854373</v>
      </c>
      <c r="M246" s="138">
        <f t="shared" si="206"/>
        <v>-10.442834490286945</v>
      </c>
      <c r="N246" s="139">
        <f t="shared" si="206"/>
        <v>-5.056526667714266</v>
      </c>
      <c r="O246" s="136"/>
    </row>
    <row r="247" spans="1:15" ht="13.5" hidden="1" thickBot="1" x14ac:dyDescent="0.25">
      <c r="A247" s="130"/>
      <c r="B247" s="154" t="s">
        <v>17</v>
      </c>
      <c r="C247" s="141">
        <f t="shared" ref="C247:N247" si="207">IF(C246&gt;=0,+C243,+C242+ABS(C246))</f>
        <v>63.026807023363901</v>
      </c>
      <c r="D247" s="138">
        <f t="shared" si="207"/>
        <v>94.667641300100257</v>
      </c>
      <c r="E247" s="138">
        <f t="shared" si="207"/>
        <v>90.663870683553242</v>
      </c>
      <c r="F247" s="138">
        <f t="shared" si="207"/>
        <v>53.830218328104152</v>
      </c>
      <c r="G247" s="138">
        <f t="shared" si="207"/>
        <v>24.869522406490859</v>
      </c>
      <c r="H247" s="138">
        <f t="shared" si="207"/>
        <v>14.185901036015139</v>
      </c>
      <c r="I247" s="138">
        <f t="shared" si="207"/>
        <v>12.599532326109923</v>
      </c>
      <c r="J247" s="138">
        <f t="shared" si="207"/>
        <v>15.34378201550345</v>
      </c>
      <c r="K247" s="138">
        <f t="shared" si="207"/>
        <v>16.729594189164608</v>
      </c>
      <c r="L247" s="138">
        <f t="shared" si="207"/>
        <v>40.439194274854373</v>
      </c>
      <c r="M247" s="138">
        <f t="shared" si="207"/>
        <v>40.442834490286941</v>
      </c>
      <c r="N247" s="139">
        <f t="shared" si="207"/>
        <v>77.056526667714266</v>
      </c>
      <c r="O247" s="142">
        <f>SUM(C247:N247)</f>
        <v>543.85542474126112</v>
      </c>
    </row>
    <row r="248" spans="1:15" ht="13.5" hidden="1" thickBot="1" x14ac:dyDescent="0.25">
      <c r="A248" s="130"/>
      <c r="B248" s="153" t="s">
        <v>18</v>
      </c>
      <c r="C248" s="141">
        <f>IF((+N237+C244)&gt;$M$5,(N237+ABS(C244))-$M$5,0)</f>
        <v>0</v>
      </c>
      <c r="D248" s="138">
        <f t="shared" ref="D248:N248" si="208">IF((+C245+D244)&gt;$M$5,(C245+ABS(D244))-$M$5,0)</f>
        <v>0</v>
      </c>
      <c r="E248" s="138">
        <f t="shared" si="208"/>
        <v>0</v>
      </c>
      <c r="F248" s="138">
        <f t="shared" si="208"/>
        <v>0</v>
      </c>
      <c r="G248" s="138">
        <f t="shared" si="208"/>
        <v>0</v>
      </c>
      <c r="H248" s="138">
        <f t="shared" si="208"/>
        <v>0</v>
      </c>
      <c r="I248" s="138">
        <f t="shared" si="208"/>
        <v>0</v>
      </c>
      <c r="J248" s="138">
        <f t="shared" si="208"/>
        <v>0</v>
      </c>
      <c r="K248" s="138">
        <f t="shared" si="208"/>
        <v>0</v>
      </c>
      <c r="L248" s="138">
        <f t="shared" si="208"/>
        <v>0</v>
      </c>
      <c r="M248" s="138">
        <f t="shared" si="208"/>
        <v>0</v>
      </c>
      <c r="N248" s="139">
        <f t="shared" si="208"/>
        <v>0</v>
      </c>
      <c r="O248" s="142">
        <f>SUM(C248:N248)</f>
        <v>0</v>
      </c>
    </row>
    <row r="249" spans="1:15" ht="13.5" hidden="1" thickBot="1" x14ac:dyDescent="0.25">
      <c r="A249" s="143"/>
      <c r="B249" s="153" t="s">
        <v>19</v>
      </c>
      <c r="C249" s="141">
        <f>C243-C247</f>
        <v>55.828118948171763</v>
      </c>
      <c r="D249" s="138">
        <f>D243-D247</f>
        <v>0</v>
      </c>
      <c r="E249" s="138">
        <f t="shared" ref="E249:N249" si="209">E243-E247</f>
        <v>0</v>
      </c>
      <c r="F249" s="138">
        <f t="shared" si="209"/>
        <v>8.3545927497460397</v>
      </c>
      <c r="G249" s="138">
        <f t="shared" si="209"/>
        <v>17.599434119731796</v>
      </c>
      <c r="H249" s="138">
        <f t="shared" si="209"/>
        <v>14.04227170408949</v>
      </c>
      <c r="I249" s="138">
        <f t="shared" si="209"/>
        <v>15.861811511880497</v>
      </c>
      <c r="J249" s="138">
        <f t="shared" si="209"/>
        <v>27.961476710556482</v>
      </c>
      <c r="K249" s="138">
        <f t="shared" si="209"/>
        <v>44.464194629048798</v>
      </c>
      <c r="L249" s="138">
        <f t="shared" si="209"/>
        <v>54.367098822201427</v>
      </c>
      <c r="M249" s="138">
        <f t="shared" si="209"/>
        <v>64.817547719807678</v>
      </c>
      <c r="N249" s="139">
        <f t="shared" si="209"/>
        <v>44.951196972036698</v>
      </c>
      <c r="O249" s="147">
        <f>SUM(C249:N249)</f>
        <v>348.24774388727064</v>
      </c>
    </row>
    <row r="250" spans="1:15" ht="13.5" hidden="1" thickBot="1" x14ac:dyDescent="0.25">
      <c r="A250" s="126">
        <f>A35</f>
        <v>2000</v>
      </c>
      <c r="B250" s="127" t="s">
        <v>13</v>
      </c>
      <c r="C250" s="148">
        <f>C35</f>
        <v>108</v>
      </c>
      <c r="D250" s="148">
        <f t="shared" ref="D250:N250" si="210">D35</f>
        <v>301</v>
      </c>
      <c r="E250" s="148">
        <f t="shared" si="210"/>
        <v>101</v>
      </c>
      <c r="F250" s="148">
        <f t="shared" si="210"/>
        <v>77</v>
      </c>
      <c r="G250" s="148">
        <f t="shared" si="210"/>
        <v>13</v>
      </c>
      <c r="H250" s="148">
        <f t="shared" si="210"/>
        <v>13</v>
      </c>
      <c r="I250" s="148">
        <f t="shared" si="210"/>
        <v>0</v>
      </c>
      <c r="J250" s="148">
        <f t="shared" si="210"/>
        <v>2</v>
      </c>
      <c r="K250" s="148">
        <f t="shared" si="210"/>
        <v>25</v>
      </c>
      <c r="L250" s="148">
        <f t="shared" si="210"/>
        <v>16</v>
      </c>
      <c r="M250" s="148">
        <f t="shared" si="210"/>
        <v>93</v>
      </c>
      <c r="N250" s="148">
        <f t="shared" si="210"/>
        <v>72</v>
      </c>
      <c r="O250" s="129">
        <f>SUM(C250:N250)</f>
        <v>821</v>
      </c>
    </row>
    <row r="251" spans="1:15" ht="13.5" hidden="1" thickBot="1" x14ac:dyDescent="0.25">
      <c r="A251" s="130"/>
      <c r="B251" s="127" t="s">
        <v>14</v>
      </c>
      <c r="C251" s="131">
        <f>+C243</f>
        <v>118.85492597153566</v>
      </c>
      <c r="D251" s="131">
        <f t="shared" ref="D251:N251" si="211">+D243</f>
        <v>94.667641300100257</v>
      </c>
      <c r="E251" s="131">
        <f t="shared" si="211"/>
        <v>90.663870683553242</v>
      </c>
      <c r="F251" s="131">
        <f t="shared" si="211"/>
        <v>62.184811077850192</v>
      </c>
      <c r="G251" s="131">
        <f t="shared" si="211"/>
        <v>42.468956526222655</v>
      </c>
      <c r="H251" s="131">
        <f t="shared" si="211"/>
        <v>28.228172740104629</v>
      </c>
      <c r="I251" s="131">
        <f t="shared" si="211"/>
        <v>28.46134383799042</v>
      </c>
      <c r="J251" s="131">
        <f t="shared" si="211"/>
        <v>43.305258726059932</v>
      </c>
      <c r="K251" s="131">
        <f t="shared" si="211"/>
        <v>61.193788818213406</v>
      </c>
      <c r="L251" s="131">
        <f t="shared" si="211"/>
        <v>94.8062930970558</v>
      </c>
      <c r="M251" s="131">
        <f t="shared" si="211"/>
        <v>105.26038221009462</v>
      </c>
      <c r="N251" s="131">
        <f t="shared" si="211"/>
        <v>122.00772363975096</v>
      </c>
      <c r="O251" s="142">
        <f>SUM(C251:N251)</f>
        <v>892.10316862853165</v>
      </c>
    </row>
    <row r="252" spans="1:15" ht="13.5" hidden="1" thickBot="1" x14ac:dyDescent="0.25">
      <c r="A252" s="130"/>
      <c r="B252" s="132" t="s">
        <v>27</v>
      </c>
      <c r="C252" s="141">
        <f t="shared" ref="C252:N252" si="212">C250-C251</f>
        <v>-10.854925971535664</v>
      </c>
      <c r="D252" s="138">
        <f t="shared" si="212"/>
        <v>206.33235869989974</v>
      </c>
      <c r="E252" s="138">
        <f t="shared" si="212"/>
        <v>10.336129316446758</v>
      </c>
      <c r="F252" s="138">
        <f t="shared" si="212"/>
        <v>14.815188922149808</v>
      </c>
      <c r="G252" s="138">
        <f t="shared" si="212"/>
        <v>-29.468956526222655</v>
      </c>
      <c r="H252" s="138">
        <f t="shared" si="212"/>
        <v>-15.228172740104629</v>
      </c>
      <c r="I252" s="138">
        <f t="shared" si="212"/>
        <v>-28.46134383799042</v>
      </c>
      <c r="J252" s="138">
        <f t="shared" si="212"/>
        <v>-41.305258726059932</v>
      </c>
      <c r="K252" s="138">
        <f t="shared" si="212"/>
        <v>-36.193788818213406</v>
      </c>
      <c r="L252" s="138">
        <f t="shared" si="212"/>
        <v>-78.8062930970558</v>
      </c>
      <c r="M252" s="138">
        <f t="shared" si="212"/>
        <v>-12.260382210094619</v>
      </c>
      <c r="N252" s="139">
        <f t="shared" si="212"/>
        <v>-50.007723639750964</v>
      </c>
      <c r="O252" s="136"/>
    </row>
    <row r="253" spans="1:15" ht="13.5" hidden="1" thickBot="1" x14ac:dyDescent="0.25">
      <c r="A253" s="130"/>
      <c r="B253" s="153" t="s">
        <v>15</v>
      </c>
      <c r="C253" s="141">
        <f>IF(C252&lt;0,N245*EXP(C252/$M$5),IF((C252+N245)&gt;$M$5,+$M$5,C252+N245))</f>
        <v>16.859632651113348</v>
      </c>
      <c r="D253" s="138">
        <f t="shared" ref="D253:N253" si="213">IF(D252&lt;0,C253*EXP(D252/$M$5),IF((D252+C253)&gt;$M$5,+$M$5,D252+C253))</f>
        <v>200</v>
      </c>
      <c r="E253" s="138">
        <f t="shared" si="213"/>
        <v>200</v>
      </c>
      <c r="F253" s="138">
        <f t="shared" si="213"/>
        <v>200</v>
      </c>
      <c r="G253" s="138">
        <f t="shared" si="213"/>
        <v>172.59927599070554</v>
      </c>
      <c r="H253" s="138">
        <f t="shared" si="213"/>
        <v>159.94527415846429</v>
      </c>
      <c r="I253" s="138">
        <f t="shared" si="213"/>
        <v>138.72936225047388</v>
      </c>
      <c r="J253" s="138">
        <f t="shared" si="213"/>
        <v>112.84313939491464</v>
      </c>
      <c r="K253" s="138">
        <f t="shared" si="213"/>
        <v>94.163229776635049</v>
      </c>
      <c r="L253" s="138">
        <f t="shared" si="213"/>
        <v>63.49735794195928</v>
      </c>
      <c r="M253" s="138">
        <f t="shared" si="213"/>
        <v>59.721756635787635</v>
      </c>
      <c r="N253" s="139">
        <f t="shared" si="213"/>
        <v>46.509554684442662</v>
      </c>
      <c r="O253" s="136"/>
    </row>
    <row r="254" spans="1:15" ht="13.5" hidden="1" thickBot="1" x14ac:dyDescent="0.25">
      <c r="A254" s="130"/>
      <c r="B254" s="153" t="s">
        <v>16</v>
      </c>
      <c r="C254" s="141">
        <f>C253-N245</f>
        <v>-0.94033774227432332</v>
      </c>
      <c r="D254" s="138">
        <f t="shared" ref="D254:N254" si="214">D253-C253</f>
        <v>183.14036734888666</v>
      </c>
      <c r="E254" s="138">
        <f t="shared" si="214"/>
        <v>0</v>
      </c>
      <c r="F254" s="138">
        <f t="shared" si="214"/>
        <v>0</v>
      </c>
      <c r="G254" s="138">
        <f t="shared" si="214"/>
        <v>-27.400724009294464</v>
      </c>
      <c r="H254" s="138">
        <f t="shared" si="214"/>
        <v>-12.654001832241249</v>
      </c>
      <c r="I254" s="138">
        <f t="shared" si="214"/>
        <v>-21.215911907990403</v>
      </c>
      <c r="J254" s="138">
        <f t="shared" si="214"/>
        <v>-25.88622285555924</v>
      </c>
      <c r="K254" s="138">
        <f t="shared" si="214"/>
        <v>-18.679909618279595</v>
      </c>
      <c r="L254" s="138">
        <f t="shared" si="214"/>
        <v>-30.665871834675769</v>
      </c>
      <c r="M254" s="138">
        <f t="shared" si="214"/>
        <v>-3.7756013061716445</v>
      </c>
      <c r="N254" s="139">
        <f t="shared" si="214"/>
        <v>-13.212201951344973</v>
      </c>
      <c r="O254" s="136"/>
    </row>
    <row r="255" spans="1:15" ht="13.5" hidden="1" thickBot="1" x14ac:dyDescent="0.25">
      <c r="A255" s="130"/>
      <c r="B255" s="154" t="s">
        <v>17</v>
      </c>
      <c r="C255" s="141">
        <f t="shared" ref="C255:N255" si="215">IF(C254&gt;=0,+C251,+C250+ABS(C254))</f>
        <v>108.94033774227432</v>
      </c>
      <c r="D255" s="138">
        <f t="shared" si="215"/>
        <v>94.667641300100257</v>
      </c>
      <c r="E255" s="138">
        <f t="shared" si="215"/>
        <v>90.663870683553242</v>
      </c>
      <c r="F255" s="138">
        <f t="shared" si="215"/>
        <v>62.184811077850192</v>
      </c>
      <c r="G255" s="138">
        <f t="shared" si="215"/>
        <v>40.400724009294464</v>
      </c>
      <c r="H255" s="138">
        <f t="shared" si="215"/>
        <v>25.654001832241249</v>
      </c>
      <c r="I255" s="138">
        <f t="shared" si="215"/>
        <v>21.215911907990403</v>
      </c>
      <c r="J255" s="138">
        <f t="shared" si="215"/>
        <v>27.88622285555924</v>
      </c>
      <c r="K255" s="138">
        <f t="shared" si="215"/>
        <v>43.679909618279595</v>
      </c>
      <c r="L255" s="138">
        <f t="shared" si="215"/>
        <v>46.665871834675769</v>
      </c>
      <c r="M255" s="138">
        <f t="shared" si="215"/>
        <v>96.775601306171637</v>
      </c>
      <c r="N255" s="139">
        <f t="shared" si="215"/>
        <v>85.21220195134498</v>
      </c>
      <c r="O255" s="142">
        <f>SUM(C255:N255)</f>
        <v>743.94710611933533</v>
      </c>
    </row>
    <row r="256" spans="1:15" ht="13.5" hidden="1" thickBot="1" x14ac:dyDescent="0.25">
      <c r="A256" s="130"/>
      <c r="B256" s="153" t="s">
        <v>18</v>
      </c>
      <c r="C256" s="141">
        <f>IF((+N245+C252)&gt;$M$5,(N245+ABS(C252))-$M$5,0)</f>
        <v>0</v>
      </c>
      <c r="D256" s="138">
        <f t="shared" ref="D256:N256" si="216">IF((+C253+D252)&gt;$M$5,(C253+ABS(D252))-$M$5,0)</f>
        <v>23.191991351013087</v>
      </c>
      <c r="E256" s="138">
        <f t="shared" si="216"/>
        <v>10.336129316446772</v>
      </c>
      <c r="F256" s="138">
        <f t="shared" si="216"/>
        <v>14.815188922149815</v>
      </c>
      <c r="G256" s="138">
        <f t="shared" si="216"/>
        <v>0</v>
      </c>
      <c r="H256" s="138">
        <f t="shared" si="216"/>
        <v>0</v>
      </c>
      <c r="I256" s="138">
        <f t="shared" si="216"/>
        <v>0</v>
      </c>
      <c r="J256" s="138">
        <f t="shared" si="216"/>
        <v>0</v>
      </c>
      <c r="K256" s="138">
        <f t="shared" si="216"/>
        <v>0</v>
      </c>
      <c r="L256" s="138">
        <f t="shared" si="216"/>
        <v>0</v>
      </c>
      <c r="M256" s="138">
        <f t="shared" si="216"/>
        <v>0</v>
      </c>
      <c r="N256" s="139">
        <f t="shared" si="216"/>
        <v>0</v>
      </c>
      <c r="O256" s="142">
        <f>SUM(C256:N256)</f>
        <v>48.343309589609675</v>
      </c>
    </row>
    <row r="257" spans="1:15" ht="13.5" hidden="1" thickBot="1" x14ac:dyDescent="0.25">
      <c r="A257" s="143"/>
      <c r="B257" s="153" t="s">
        <v>19</v>
      </c>
      <c r="C257" s="141">
        <f>C251-C255</f>
        <v>9.9145882292613408</v>
      </c>
      <c r="D257" s="138">
        <f>D251-D255</f>
        <v>0</v>
      </c>
      <c r="E257" s="138">
        <f t="shared" ref="E257:N257" si="217">E251-E255</f>
        <v>0</v>
      </c>
      <c r="F257" s="138">
        <f t="shared" si="217"/>
        <v>0</v>
      </c>
      <c r="G257" s="138">
        <f t="shared" si="217"/>
        <v>2.068232516928191</v>
      </c>
      <c r="H257" s="138">
        <f t="shared" si="217"/>
        <v>2.5741709078633797</v>
      </c>
      <c r="I257" s="138">
        <f t="shared" si="217"/>
        <v>7.2454319300000165</v>
      </c>
      <c r="J257" s="138">
        <f t="shared" si="217"/>
        <v>15.419035870500693</v>
      </c>
      <c r="K257" s="138">
        <f t="shared" si="217"/>
        <v>17.513879199933811</v>
      </c>
      <c r="L257" s="138">
        <f t="shared" si="217"/>
        <v>48.14042126238003</v>
      </c>
      <c r="M257" s="138">
        <f t="shared" si="217"/>
        <v>8.4847809039229816</v>
      </c>
      <c r="N257" s="139">
        <f t="shared" si="217"/>
        <v>36.795521688405984</v>
      </c>
      <c r="O257" s="147">
        <f>SUM(C257:N257)</f>
        <v>148.15606250919643</v>
      </c>
    </row>
    <row r="258" spans="1:15" ht="13.5" hidden="1" thickBot="1" x14ac:dyDescent="0.25">
      <c r="A258" s="126">
        <f>A36</f>
        <v>2001</v>
      </c>
      <c r="B258" s="127" t="s">
        <v>13</v>
      </c>
      <c r="C258" s="148">
        <f>C36</f>
        <v>44</v>
      </c>
      <c r="D258" s="148">
        <f t="shared" ref="D258:N258" si="218">D36</f>
        <v>84</v>
      </c>
      <c r="E258" s="148">
        <f t="shared" si="218"/>
        <v>168</v>
      </c>
      <c r="F258" s="148">
        <f t="shared" si="218"/>
        <v>20</v>
      </c>
      <c r="G258" s="148">
        <f t="shared" si="218"/>
        <v>12</v>
      </c>
      <c r="H258" s="148">
        <f t="shared" si="218"/>
        <v>13</v>
      </c>
      <c r="I258" s="148">
        <f t="shared" si="218"/>
        <v>8</v>
      </c>
      <c r="J258" s="148">
        <f t="shared" si="218"/>
        <v>1</v>
      </c>
      <c r="K258" s="148">
        <f t="shared" si="218"/>
        <v>0</v>
      </c>
      <c r="L258" s="148">
        <f t="shared" si="218"/>
        <v>99</v>
      </c>
      <c r="M258" s="148">
        <f t="shared" si="218"/>
        <v>14.4</v>
      </c>
      <c r="N258" s="148">
        <f t="shared" si="218"/>
        <v>110.7</v>
      </c>
      <c r="O258" s="129">
        <f>SUM(C258:N258)</f>
        <v>574.1</v>
      </c>
    </row>
    <row r="259" spans="1:15" ht="13.5" hidden="1" thickBot="1" x14ac:dyDescent="0.25">
      <c r="A259" s="130"/>
      <c r="B259" s="127" t="s">
        <v>14</v>
      </c>
      <c r="C259" s="131">
        <f>+C251</f>
        <v>118.85492597153566</v>
      </c>
      <c r="D259" s="131">
        <f t="shared" ref="D259:N259" si="219">+D251</f>
        <v>94.667641300100257</v>
      </c>
      <c r="E259" s="131">
        <f t="shared" si="219"/>
        <v>90.663870683553242</v>
      </c>
      <c r="F259" s="131">
        <f t="shared" si="219"/>
        <v>62.184811077850192</v>
      </c>
      <c r="G259" s="131">
        <f t="shared" si="219"/>
        <v>42.468956526222655</v>
      </c>
      <c r="H259" s="131">
        <f t="shared" si="219"/>
        <v>28.228172740104629</v>
      </c>
      <c r="I259" s="131">
        <f t="shared" si="219"/>
        <v>28.46134383799042</v>
      </c>
      <c r="J259" s="131">
        <f t="shared" si="219"/>
        <v>43.305258726059932</v>
      </c>
      <c r="K259" s="131">
        <f t="shared" si="219"/>
        <v>61.193788818213406</v>
      </c>
      <c r="L259" s="131">
        <f t="shared" si="219"/>
        <v>94.8062930970558</v>
      </c>
      <c r="M259" s="131">
        <f t="shared" si="219"/>
        <v>105.26038221009462</v>
      </c>
      <c r="N259" s="131">
        <f t="shared" si="219"/>
        <v>122.00772363975096</v>
      </c>
      <c r="O259" s="142">
        <f>SUM(C259:N259)</f>
        <v>892.10316862853165</v>
      </c>
    </row>
    <row r="260" spans="1:15" ht="13.5" hidden="1" thickBot="1" x14ac:dyDescent="0.25">
      <c r="A260" s="130"/>
      <c r="B260" s="132" t="s">
        <v>27</v>
      </c>
      <c r="C260" s="141">
        <f t="shared" ref="C260:N260" si="220">C258-C259</f>
        <v>-74.854925971535664</v>
      </c>
      <c r="D260" s="138">
        <f t="shared" si="220"/>
        <v>-10.667641300100257</v>
      </c>
      <c r="E260" s="138">
        <f t="shared" si="220"/>
        <v>77.336129316446758</v>
      </c>
      <c r="F260" s="138">
        <f t="shared" si="220"/>
        <v>-42.184811077850192</v>
      </c>
      <c r="G260" s="138">
        <f t="shared" si="220"/>
        <v>-30.468956526222655</v>
      </c>
      <c r="H260" s="138">
        <f t="shared" si="220"/>
        <v>-15.228172740104629</v>
      </c>
      <c r="I260" s="138">
        <f t="shared" si="220"/>
        <v>-20.46134383799042</v>
      </c>
      <c r="J260" s="138">
        <f t="shared" si="220"/>
        <v>-42.305258726059932</v>
      </c>
      <c r="K260" s="138">
        <f t="shared" si="220"/>
        <v>-61.193788818213406</v>
      </c>
      <c r="L260" s="138">
        <f t="shared" si="220"/>
        <v>4.1937069029442</v>
      </c>
      <c r="M260" s="138">
        <f t="shared" si="220"/>
        <v>-90.860382210094613</v>
      </c>
      <c r="N260" s="139">
        <f t="shared" si="220"/>
        <v>-11.307723639750961</v>
      </c>
      <c r="O260" s="136"/>
    </row>
    <row r="261" spans="1:15" ht="13.5" hidden="1" thickBot="1" x14ac:dyDescent="0.25">
      <c r="A261" s="130"/>
      <c r="B261" s="153" t="s">
        <v>15</v>
      </c>
      <c r="C261" s="141">
        <f>IF(C260&lt;0,N253*EXP(C260/$M$5),IF((C260+N253)&gt;$M$5,+$M$5,C260+N253))</f>
        <v>31.988713540067327</v>
      </c>
      <c r="D261" s="138">
        <f t="shared" ref="D261:N261" si="221">IF(D260&lt;0,C261*EXP(D260/$M$5),IF((D260+C261)&gt;$M$5,+$M$5,D260+C261))</f>
        <v>30.32719795626776</v>
      </c>
      <c r="E261" s="138">
        <f t="shared" si="221"/>
        <v>107.66332727271453</v>
      </c>
      <c r="F261" s="138">
        <f t="shared" si="221"/>
        <v>87.18959170776921</v>
      </c>
      <c r="G261" s="138">
        <f t="shared" si="221"/>
        <v>74.869019491506876</v>
      </c>
      <c r="H261" s="138">
        <f t="shared" si="221"/>
        <v>69.380046815430006</v>
      </c>
      <c r="I261" s="138">
        <f t="shared" si="221"/>
        <v>62.633018875235884</v>
      </c>
      <c r="J261" s="138">
        <f t="shared" si="221"/>
        <v>50.691908565385269</v>
      </c>
      <c r="K261" s="138">
        <f t="shared" si="221"/>
        <v>37.330002481397678</v>
      </c>
      <c r="L261" s="138">
        <f t="shared" si="221"/>
        <v>41.523709384341878</v>
      </c>
      <c r="M261" s="138">
        <f t="shared" si="221"/>
        <v>26.363030358508492</v>
      </c>
      <c r="N261" s="139">
        <f t="shared" si="221"/>
        <v>24.913854274800251</v>
      </c>
      <c r="O261" s="136"/>
    </row>
    <row r="262" spans="1:15" ht="13.5" hidden="1" thickBot="1" x14ac:dyDescent="0.25">
      <c r="A262" s="130"/>
      <c r="B262" s="153" t="s">
        <v>16</v>
      </c>
      <c r="C262" s="141">
        <f>C261-N253</f>
        <v>-14.520841144375336</v>
      </c>
      <c r="D262" s="138">
        <f t="shared" ref="D262:N262" si="222">D261-C261</f>
        <v>-1.6615155837995665</v>
      </c>
      <c r="E262" s="138">
        <f t="shared" si="222"/>
        <v>77.336129316446772</v>
      </c>
      <c r="F262" s="138">
        <f t="shared" si="222"/>
        <v>-20.473735564945315</v>
      </c>
      <c r="G262" s="138">
        <f t="shared" si="222"/>
        <v>-12.320572216262335</v>
      </c>
      <c r="H262" s="138">
        <f t="shared" si="222"/>
        <v>-5.4889726760768696</v>
      </c>
      <c r="I262" s="138">
        <f t="shared" si="222"/>
        <v>-6.7470279401941227</v>
      </c>
      <c r="J262" s="138">
        <f t="shared" si="222"/>
        <v>-11.941110309850615</v>
      </c>
      <c r="K262" s="138">
        <f t="shared" si="222"/>
        <v>-13.361906083987591</v>
      </c>
      <c r="L262" s="138">
        <f t="shared" si="222"/>
        <v>4.1937069029442</v>
      </c>
      <c r="M262" s="138">
        <f t="shared" si="222"/>
        <v>-15.160679025833385</v>
      </c>
      <c r="N262" s="139">
        <f t="shared" si="222"/>
        <v>-1.4491760837082417</v>
      </c>
      <c r="O262" s="136"/>
    </row>
    <row r="263" spans="1:15" ht="13.5" hidden="1" thickBot="1" x14ac:dyDescent="0.25">
      <c r="A263" s="130"/>
      <c r="B263" s="154" t="s">
        <v>17</v>
      </c>
      <c r="C263" s="141">
        <f t="shared" ref="C263:N263" si="223">IF(C262&gt;=0,+C259,+C258+ABS(C262))</f>
        <v>58.520841144375339</v>
      </c>
      <c r="D263" s="138">
        <f t="shared" si="223"/>
        <v>85.66151558379957</v>
      </c>
      <c r="E263" s="138">
        <f t="shared" si="223"/>
        <v>90.663870683553242</v>
      </c>
      <c r="F263" s="138">
        <f t="shared" si="223"/>
        <v>40.473735564945315</v>
      </c>
      <c r="G263" s="138">
        <f t="shared" si="223"/>
        <v>24.320572216262335</v>
      </c>
      <c r="H263" s="138">
        <f t="shared" si="223"/>
        <v>18.48897267607687</v>
      </c>
      <c r="I263" s="138">
        <f t="shared" si="223"/>
        <v>14.747027940194123</v>
      </c>
      <c r="J263" s="138">
        <f t="shared" si="223"/>
        <v>12.941110309850615</v>
      </c>
      <c r="K263" s="138">
        <f t="shared" si="223"/>
        <v>13.361906083987591</v>
      </c>
      <c r="L263" s="138">
        <f t="shared" si="223"/>
        <v>94.8062930970558</v>
      </c>
      <c r="M263" s="138">
        <f t="shared" si="223"/>
        <v>29.560679025833387</v>
      </c>
      <c r="N263" s="139">
        <f t="shared" si="223"/>
        <v>112.14917608370824</v>
      </c>
      <c r="O263" s="142">
        <f>SUM(C263:N263)</f>
        <v>595.69570040964243</v>
      </c>
    </row>
    <row r="264" spans="1:15" ht="13.5" hidden="1" thickBot="1" x14ac:dyDescent="0.25">
      <c r="A264" s="130"/>
      <c r="B264" s="153" t="s">
        <v>18</v>
      </c>
      <c r="C264" s="141">
        <f>IF((+N253+C260)&gt;$M$5,(N253+ABS(C260))-$M$5,0)</f>
        <v>0</v>
      </c>
      <c r="D264" s="138">
        <f t="shared" ref="D264:N264" si="224">IF((+C261+D260)&gt;$M$5,(C261+ABS(D260))-$M$5,0)</f>
        <v>0</v>
      </c>
      <c r="E264" s="138">
        <f t="shared" si="224"/>
        <v>0</v>
      </c>
      <c r="F264" s="138">
        <f t="shared" si="224"/>
        <v>0</v>
      </c>
      <c r="G264" s="138">
        <f t="shared" si="224"/>
        <v>0</v>
      </c>
      <c r="H264" s="138">
        <f t="shared" si="224"/>
        <v>0</v>
      </c>
      <c r="I264" s="138">
        <f t="shared" si="224"/>
        <v>0</v>
      </c>
      <c r="J264" s="138">
        <f t="shared" si="224"/>
        <v>0</v>
      </c>
      <c r="K264" s="138">
        <f t="shared" si="224"/>
        <v>0</v>
      </c>
      <c r="L264" s="138">
        <f t="shared" si="224"/>
        <v>0</v>
      </c>
      <c r="M264" s="138">
        <f t="shared" si="224"/>
        <v>0</v>
      </c>
      <c r="N264" s="139">
        <f t="shared" si="224"/>
        <v>0</v>
      </c>
      <c r="O264" s="142">
        <f>SUM(C264:N264)</f>
        <v>0</v>
      </c>
    </row>
    <row r="265" spans="1:15" ht="13.5" hidden="1" thickBot="1" x14ac:dyDescent="0.25">
      <c r="A265" s="143"/>
      <c r="B265" s="153" t="s">
        <v>19</v>
      </c>
      <c r="C265" s="141">
        <f>C259-C263</f>
        <v>60.334084827160325</v>
      </c>
      <c r="D265" s="138">
        <f>D259-D263</f>
        <v>9.0061257163006871</v>
      </c>
      <c r="E265" s="138">
        <f t="shared" ref="E265:N265" si="225">E259-E263</f>
        <v>0</v>
      </c>
      <c r="F265" s="138">
        <f t="shared" si="225"/>
        <v>21.711075512904877</v>
      </c>
      <c r="G265" s="138">
        <f t="shared" si="225"/>
        <v>18.148384309960321</v>
      </c>
      <c r="H265" s="138">
        <f t="shared" si="225"/>
        <v>9.7392000640277594</v>
      </c>
      <c r="I265" s="138">
        <f t="shared" si="225"/>
        <v>13.714315897796297</v>
      </c>
      <c r="J265" s="138">
        <f t="shared" si="225"/>
        <v>30.364148416209318</v>
      </c>
      <c r="K265" s="138">
        <f t="shared" si="225"/>
        <v>47.831882734225815</v>
      </c>
      <c r="L265" s="138">
        <f t="shared" si="225"/>
        <v>0</v>
      </c>
      <c r="M265" s="138">
        <f t="shared" si="225"/>
        <v>75.699703184261239</v>
      </c>
      <c r="N265" s="139">
        <f t="shared" si="225"/>
        <v>9.8585475560427227</v>
      </c>
      <c r="O265" s="147">
        <f>SUM(C265:N265)</f>
        <v>296.40746821888933</v>
      </c>
    </row>
    <row r="266" spans="1:15" ht="13.5" hidden="1" thickBot="1" x14ac:dyDescent="0.25">
      <c r="A266" s="126">
        <f>A37</f>
        <v>2002</v>
      </c>
      <c r="B266" s="127" t="s">
        <v>13</v>
      </c>
      <c r="C266" s="148">
        <f>C37</f>
        <v>156.69999999999999</v>
      </c>
      <c r="D266" s="148">
        <f t="shared" ref="D266:N266" si="226">D37</f>
        <v>65</v>
      </c>
      <c r="E266" s="148">
        <f t="shared" si="226"/>
        <v>204.6</v>
      </c>
      <c r="F266" s="148">
        <f t="shared" si="226"/>
        <v>35.6</v>
      </c>
      <c r="G266" s="148">
        <f t="shared" si="226"/>
        <v>16.399999999999999</v>
      </c>
      <c r="H266" s="148">
        <f t="shared" si="226"/>
        <v>1.6</v>
      </c>
      <c r="I266" s="148">
        <f t="shared" si="226"/>
        <v>0.5</v>
      </c>
      <c r="J266" s="148">
        <f t="shared" si="226"/>
        <v>0.6</v>
      </c>
      <c r="K266" s="148">
        <f t="shared" si="226"/>
        <v>4.8</v>
      </c>
      <c r="L266" s="148">
        <f t="shared" si="226"/>
        <v>93.3</v>
      </c>
      <c r="M266" s="148">
        <f t="shared" si="226"/>
        <v>35.700000000000003</v>
      </c>
      <c r="N266" s="148">
        <f t="shared" si="226"/>
        <v>95.5</v>
      </c>
      <c r="O266" s="129">
        <f>SUM(C266:N266)</f>
        <v>710.30000000000007</v>
      </c>
    </row>
    <row r="267" spans="1:15" ht="13.5" hidden="1" thickBot="1" x14ac:dyDescent="0.25">
      <c r="A267" s="130"/>
      <c r="B267" s="127" t="s">
        <v>14</v>
      </c>
      <c r="C267" s="131">
        <f>+C259</f>
        <v>118.85492597153566</v>
      </c>
      <c r="D267" s="131">
        <f t="shared" ref="D267:N267" si="227">+D259</f>
        <v>94.667641300100257</v>
      </c>
      <c r="E267" s="131">
        <f t="shared" si="227"/>
        <v>90.663870683553242</v>
      </c>
      <c r="F267" s="131">
        <f t="shared" si="227"/>
        <v>62.184811077850192</v>
      </c>
      <c r="G267" s="131">
        <f t="shared" si="227"/>
        <v>42.468956526222655</v>
      </c>
      <c r="H267" s="131">
        <f t="shared" si="227"/>
        <v>28.228172740104629</v>
      </c>
      <c r="I267" s="131">
        <f t="shared" si="227"/>
        <v>28.46134383799042</v>
      </c>
      <c r="J267" s="131">
        <f t="shared" si="227"/>
        <v>43.305258726059932</v>
      </c>
      <c r="K267" s="131">
        <f t="shared" si="227"/>
        <v>61.193788818213406</v>
      </c>
      <c r="L267" s="131">
        <f t="shared" si="227"/>
        <v>94.8062930970558</v>
      </c>
      <c r="M267" s="131">
        <f t="shared" si="227"/>
        <v>105.26038221009462</v>
      </c>
      <c r="N267" s="131">
        <f t="shared" si="227"/>
        <v>122.00772363975096</v>
      </c>
      <c r="O267" s="142">
        <f>SUM(C267:N267)</f>
        <v>892.10316862853165</v>
      </c>
    </row>
    <row r="268" spans="1:15" ht="13.5" hidden="1" thickBot="1" x14ac:dyDescent="0.25">
      <c r="A268" s="130"/>
      <c r="B268" s="132" t="s">
        <v>27</v>
      </c>
      <c r="C268" s="141">
        <f t="shared" ref="C268:N268" si="228">C266-C267</f>
        <v>37.845074028464325</v>
      </c>
      <c r="D268" s="138">
        <f t="shared" si="228"/>
        <v>-29.667641300100257</v>
      </c>
      <c r="E268" s="138">
        <f t="shared" si="228"/>
        <v>113.93612931644675</v>
      </c>
      <c r="F268" s="138">
        <f t="shared" si="228"/>
        <v>-26.58481107785019</v>
      </c>
      <c r="G268" s="138">
        <f t="shared" si="228"/>
        <v>-26.068956526222657</v>
      </c>
      <c r="H268" s="138">
        <f t="shared" si="228"/>
        <v>-26.628172740104628</v>
      </c>
      <c r="I268" s="138">
        <f t="shared" si="228"/>
        <v>-27.96134383799042</v>
      </c>
      <c r="J268" s="138">
        <f t="shared" si="228"/>
        <v>-42.705258726059931</v>
      </c>
      <c r="K268" s="138">
        <f t="shared" si="228"/>
        <v>-56.393788818213409</v>
      </c>
      <c r="L268" s="138">
        <f t="shared" si="228"/>
        <v>-1.5062930970558028</v>
      </c>
      <c r="M268" s="138">
        <f t="shared" si="228"/>
        <v>-69.560382210094616</v>
      </c>
      <c r="N268" s="139">
        <f t="shared" si="228"/>
        <v>-26.507723639750964</v>
      </c>
      <c r="O268" s="136"/>
    </row>
    <row r="269" spans="1:15" ht="13.5" hidden="1" thickBot="1" x14ac:dyDescent="0.25">
      <c r="A269" s="130"/>
      <c r="B269" s="153" t="s">
        <v>15</v>
      </c>
      <c r="C269" s="141">
        <f>IF(C268&lt;0,N261*EXP(C268/$M$5),IF((C268+N261)&gt;$M$5,+$M$5,C268+N261))</f>
        <v>62.758928303264575</v>
      </c>
      <c r="D269" s="138">
        <f t="shared" ref="D269:N269" si="229">IF(D268&lt;0,C269*EXP(D268/$M$5),IF((D268+C269)&gt;$M$5,+$M$5,D268+C269))</f>
        <v>54.106950092085164</v>
      </c>
      <c r="E269" s="138">
        <f t="shared" si="229"/>
        <v>168.04307940853192</v>
      </c>
      <c r="F269" s="138">
        <f t="shared" si="229"/>
        <v>147.1270230728569</v>
      </c>
      <c r="G269" s="138">
        <f t="shared" si="229"/>
        <v>129.14703139487185</v>
      </c>
      <c r="H269" s="138">
        <f t="shared" si="229"/>
        <v>113.04779228369607</v>
      </c>
      <c r="I269" s="138">
        <f t="shared" si="229"/>
        <v>98.298026501708534</v>
      </c>
      <c r="J269" s="138">
        <f t="shared" si="229"/>
        <v>79.398355546838729</v>
      </c>
      <c r="K269" s="138">
        <f t="shared" si="229"/>
        <v>59.88995009213761</v>
      </c>
      <c r="L269" s="138">
        <f t="shared" si="229"/>
        <v>59.440585311876838</v>
      </c>
      <c r="M269" s="138">
        <f t="shared" si="229"/>
        <v>41.979245291280876</v>
      </c>
      <c r="N269" s="139">
        <f t="shared" si="229"/>
        <v>36.768324168328462</v>
      </c>
      <c r="O269" s="136"/>
    </row>
    <row r="270" spans="1:15" ht="13.5" hidden="1" thickBot="1" x14ac:dyDescent="0.25">
      <c r="A270" s="130"/>
      <c r="B270" s="153" t="s">
        <v>16</v>
      </c>
      <c r="C270" s="141">
        <f>C269-N261</f>
        <v>37.845074028464325</v>
      </c>
      <c r="D270" s="138">
        <f t="shared" ref="D270:N270" si="230">D269-C269</f>
        <v>-8.6519782111794115</v>
      </c>
      <c r="E270" s="138">
        <f t="shared" si="230"/>
        <v>113.93612931644677</v>
      </c>
      <c r="F270" s="138">
        <f t="shared" si="230"/>
        <v>-20.916056335675023</v>
      </c>
      <c r="G270" s="138">
        <f t="shared" si="230"/>
        <v>-17.979991677985055</v>
      </c>
      <c r="H270" s="138">
        <f t="shared" si="230"/>
        <v>-16.099239111175777</v>
      </c>
      <c r="I270" s="138">
        <f t="shared" si="230"/>
        <v>-14.749765781987534</v>
      </c>
      <c r="J270" s="138">
        <f t="shared" si="230"/>
        <v>-18.899670954869805</v>
      </c>
      <c r="K270" s="138">
        <f t="shared" si="230"/>
        <v>-19.508405454701119</v>
      </c>
      <c r="L270" s="138">
        <f t="shared" si="230"/>
        <v>-0.44936478026077253</v>
      </c>
      <c r="M270" s="138">
        <f t="shared" si="230"/>
        <v>-17.461340020595962</v>
      </c>
      <c r="N270" s="139">
        <f t="shared" si="230"/>
        <v>-5.2109211229524135</v>
      </c>
      <c r="O270" s="136"/>
    </row>
    <row r="271" spans="1:15" ht="13.5" hidden="1" thickBot="1" x14ac:dyDescent="0.25">
      <c r="A271" s="130"/>
      <c r="B271" s="154" t="s">
        <v>17</v>
      </c>
      <c r="C271" s="141">
        <f t="shared" ref="C271:N271" si="231">IF(C270&gt;=0,+C267,+C266+ABS(C270))</f>
        <v>118.85492597153566</v>
      </c>
      <c r="D271" s="138">
        <f t="shared" si="231"/>
        <v>73.651978211179411</v>
      </c>
      <c r="E271" s="138">
        <f t="shared" si="231"/>
        <v>90.663870683553242</v>
      </c>
      <c r="F271" s="138">
        <f t="shared" si="231"/>
        <v>56.516056335675025</v>
      </c>
      <c r="G271" s="138">
        <f t="shared" si="231"/>
        <v>34.379991677985053</v>
      </c>
      <c r="H271" s="138">
        <f t="shared" si="231"/>
        <v>17.699239111175778</v>
      </c>
      <c r="I271" s="138">
        <f t="shared" si="231"/>
        <v>15.249765781987534</v>
      </c>
      <c r="J271" s="138">
        <f t="shared" si="231"/>
        <v>19.499670954869806</v>
      </c>
      <c r="K271" s="138">
        <f t="shared" si="231"/>
        <v>24.30840545470112</v>
      </c>
      <c r="L271" s="138">
        <f t="shared" si="231"/>
        <v>93.749364780260777</v>
      </c>
      <c r="M271" s="138">
        <f t="shared" si="231"/>
        <v>53.161340020595965</v>
      </c>
      <c r="N271" s="139">
        <f t="shared" si="231"/>
        <v>100.71092112295241</v>
      </c>
      <c r="O271" s="142">
        <f>SUM(C271:N271)</f>
        <v>698.44553010647178</v>
      </c>
    </row>
    <row r="272" spans="1:15" ht="13.5" hidden="1" thickBot="1" x14ac:dyDescent="0.25">
      <c r="A272" s="130"/>
      <c r="B272" s="153" t="s">
        <v>18</v>
      </c>
      <c r="C272" s="141">
        <f>IF((+N261+C268)&gt;$M$5,(N261+ABS(C268))-$M$5,0)</f>
        <v>0</v>
      </c>
      <c r="D272" s="138">
        <f t="shared" ref="D272:N272" si="232">IF((+C269+D268)&gt;$M$5,(C269+ABS(D268))-$M$5,0)</f>
        <v>0</v>
      </c>
      <c r="E272" s="138">
        <f t="shared" si="232"/>
        <v>0</v>
      </c>
      <c r="F272" s="138">
        <f t="shared" si="232"/>
        <v>0</v>
      </c>
      <c r="G272" s="138">
        <f t="shared" si="232"/>
        <v>0</v>
      </c>
      <c r="H272" s="138">
        <f t="shared" si="232"/>
        <v>0</v>
      </c>
      <c r="I272" s="138">
        <f t="shared" si="232"/>
        <v>0</v>
      </c>
      <c r="J272" s="138">
        <f t="shared" si="232"/>
        <v>0</v>
      </c>
      <c r="K272" s="138">
        <f t="shared" si="232"/>
        <v>0</v>
      </c>
      <c r="L272" s="138">
        <f t="shared" si="232"/>
        <v>0</v>
      </c>
      <c r="M272" s="138">
        <f t="shared" si="232"/>
        <v>0</v>
      </c>
      <c r="N272" s="139">
        <f t="shared" si="232"/>
        <v>0</v>
      </c>
      <c r="O272" s="142">
        <f>SUM(C272:N272)</f>
        <v>0</v>
      </c>
    </row>
    <row r="273" spans="1:15" ht="13.5" hidden="1" thickBot="1" x14ac:dyDescent="0.25">
      <c r="A273" s="143"/>
      <c r="B273" s="153" t="s">
        <v>19</v>
      </c>
      <c r="C273" s="141">
        <f>C267-C271</f>
        <v>0</v>
      </c>
      <c r="D273" s="138">
        <f>D267-D271</f>
        <v>21.015663088920846</v>
      </c>
      <c r="E273" s="138">
        <f t="shared" ref="E273:N273" si="233">E267-E271</f>
        <v>0</v>
      </c>
      <c r="F273" s="138">
        <f t="shared" si="233"/>
        <v>5.6687547421751674</v>
      </c>
      <c r="G273" s="138">
        <f t="shared" si="233"/>
        <v>8.0889648482376018</v>
      </c>
      <c r="H273" s="138">
        <f t="shared" si="233"/>
        <v>10.528933628928851</v>
      </c>
      <c r="I273" s="138">
        <f t="shared" si="233"/>
        <v>13.211578056002885</v>
      </c>
      <c r="J273" s="138">
        <f t="shared" si="233"/>
        <v>23.805587771190126</v>
      </c>
      <c r="K273" s="138">
        <f t="shared" si="233"/>
        <v>36.88538336351229</v>
      </c>
      <c r="L273" s="138">
        <f t="shared" si="233"/>
        <v>1.0569283167950232</v>
      </c>
      <c r="M273" s="138">
        <f t="shared" si="233"/>
        <v>52.099042189498654</v>
      </c>
      <c r="N273" s="139">
        <f t="shared" si="233"/>
        <v>21.29680251679855</v>
      </c>
      <c r="O273" s="147">
        <f>SUM(C273:N273)</f>
        <v>193.65763852205998</v>
      </c>
    </row>
    <row r="274" spans="1:15" ht="13.5" hidden="1" thickBot="1" x14ac:dyDescent="0.25">
      <c r="A274" s="126">
        <f>A38</f>
        <v>2003</v>
      </c>
      <c r="B274" s="127" t="s">
        <v>13</v>
      </c>
      <c r="C274" s="148">
        <f>C38</f>
        <v>109.4</v>
      </c>
      <c r="D274" s="148">
        <f t="shared" ref="D274:N274" si="234">D38</f>
        <v>114.3</v>
      </c>
      <c r="E274" s="148">
        <f t="shared" si="234"/>
        <v>85.8</v>
      </c>
      <c r="F274" s="148">
        <f t="shared" si="234"/>
        <v>52.9</v>
      </c>
      <c r="G274" s="148">
        <f t="shared" si="234"/>
        <v>11.5</v>
      </c>
      <c r="H274" s="148">
        <f t="shared" si="234"/>
        <v>3.2</v>
      </c>
      <c r="I274" s="148">
        <f t="shared" si="234"/>
        <v>0</v>
      </c>
      <c r="J274" s="148">
        <f t="shared" si="234"/>
        <v>0</v>
      </c>
      <c r="K274" s="148">
        <f t="shared" si="234"/>
        <v>31</v>
      </c>
      <c r="L274" s="148">
        <f t="shared" si="234"/>
        <v>10.6</v>
      </c>
      <c r="M274" s="148">
        <f t="shared" si="234"/>
        <v>26.9</v>
      </c>
      <c r="N274" s="148">
        <f t="shared" si="234"/>
        <v>214.2</v>
      </c>
      <c r="O274" s="129">
        <f>SUM(C274:N274)</f>
        <v>659.8</v>
      </c>
    </row>
    <row r="275" spans="1:15" ht="13.5" hidden="1" thickBot="1" x14ac:dyDescent="0.25">
      <c r="A275" s="130"/>
      <c r="B275" s="127" t="s">
        <v>14</v>
      </c>
      <c r="C275" s="131">
        <f>+C267</f>
        <v>118.85492597153566</v>
      </c>
      <c r="D275" s="131">
        <f t="shared" ref="D275:N275" si="235">+D267</f>
        <v>94.667641300100257</v>
      </c>
      <c r="E275" s="131">
        <f t="shared" si="235"/>
        <v>90.663870683553242</v>
      </c>
      <c r="F275" s="131">
        <f t="shared" si="235"/>
        <v>62.184811077850192</v>
      </c>
      <c r="G275" s="131">
        <f t="shared" si="235"/>
        <v>42.468956526222655</v>
      </c>
      <c r="H275" s="131">
        <f t="shared" si="235"/>
        <v>28.228172740104629</v>
      </c>
      <c r="I275" s="131">
        <f t="shared" si="235"/>
        <v>28.46134383799042</v>
      </c>
      <c r="J275" s="131">
        <f t="shared" si="235"/>
        <v>43.305258726059932</v>
      </c>
      <c r="K275" s="131">
        <f t="shared" si="235"/>
        <v>61.193788818213406</v>
      </c>
      <c r="L275" s="131">
        <f t="shared" si="235"/>
        <v>94.8062930970558</v>
      </c>
      <c r="M275" s="131">
        <f t="shared" si="235"/>
        <v>105.26038221009462</v>
      </c>
      <c r="N275" s="131">
        <f t="shared" si="235"/>
        <v>122.00772363975096</v>
      </c>
      <c r="O275" s="142">
        <f>SUM(C275:N275)</f>
        <v>892.10316862853165</v>
      </c>
    </row>
    <row r="276" spans="1:15" ht="13.5" hidden="1" thickBot="1" x14ac:dyDescent="0.25">
      <c r="A276" s="130"/>
      <c r="B276" s="132" t="s">
        <v>27</v>
      </c>
      <c r="C276" s="141">
        <f t="shared" ref="C276:N276" si="236">C274-C275</f>
        <v>-9.4549259715356584</v>
      </c>
      <c r="D276" s="138">
        <f t="shared" si="236"/>
        <v>19.63235869989974</v>
      </c>
      <c r="E276" s="138">
        <f t="shared" si="236"/>
        <v>-4.8638706835532446</v>
      </c>
      <c r="F276" s="138">
        <f t="shared" si="236"/>
        <v>-9.2848110778501933</v>
      </c>
      <c r="G276" s="138">
        <f t="shared" si="236"/>
        <v>-30.968956526222655</v>
      </c>
      <c r="H276" s="138">
        <f t="shared" si="236"/>
        <v>-25.02817274010463</v>
      </c>
      <c r="I276" s="138">
        <f t="shared" si="236"/>
        <v>-28.46134383799042</v>
      </c>
      <c r="J276" s="138">
        <f t="shared" si="236"/>
        <v>-43.305258726059932</v>
      </c>
      <c r="K276" s="138">
        <f t="shared" si="236"/>
        <v>-30.193788818213406</v>
      </c>
      <c r="L276" s="138">
        <f t="shared" si="236"/>
        <v>-84.206293097055806</v>
      </c>
      <c r="M276" s="138">
        <f t="shared" si="236"/>
        <v>-78.360382210094627</v>
      </c>
      <c r="N276" s="139">
        <f t="shared" si="236"/>
        <v>92.192276360249025</v>
      </c>
      <c r="O276" s="136"/>
    </row>
    <row r="277" spans="1:15" ht="13.5" hidden="1" thickBot="1" x14ac:dyDescent="0.25">
      <c r="A277" s="130"/>
      <c r="B277" s="153" t="s">
        <v>15</v>
      </c>
      <c r="C277" s="141">
        <f>IF(C276&lt;0,N269*EXP(C276/$M$5),IF((C276+N269)&gt;$M$5,+$M$5,C276+N269))</f>
        <v>35.070561973416886</v>
      </c>
      <c r="D277" s="138">
        <f t="shared" ref="D277:N277" si="237">IF(D276&lt;0,C277*EXP(D276/$M$5),IF((D276+C277)&gt;$M$5,+$M$5,D276+C277))</f>
        <v>54.702920673316626</v>
      </c>
      <c r="E277" s="138">
        <f t="shared" si="237"/>
        <v>53.388627172070024</v>
      </c>
      <c r="F277" s="138">
        <f t="shared" si="237"/>
        <v>50.966761939863844</v>
      </c>
      <c r="G277" s="138">
        <f t="shared" si="237"/>
        <v>43.655484036006946</v>
      </c>
      <c r="H277" s="138">
        <f t="shared" si="237"/>
        <v>38.520402933914397</v>
      </c>
      <c r="I277" s="138">
        <f t="shared" si="237"/>
        <v>33.410871066805001</v>
      </c>
      <c r="J277" s="138">
        <f t="shared" si="237"/>
        <v>26.906154020437082</v>
      </c>
      <c r="K277" s="138">
        <f t="shared" si="237"/>
        <v>23.135913109896752</v>
      </c>
      <c r="L277" s="138">
        <f t="shared" si="237"/>
        <v>15.185706519256383</v>
      </c>
      <c r="M277" s="138">
        <f t="shared" si="237"/>
        <v>10.263077169291277</v>
      </c>
      <c r="N277" s="139">
        <f t="shared" si="237"/>
        <v>102.4553535295403</v>
      </c>
      <c r="O277" s="136"/>
    </row>
    <row r="278" spans="1:15" ht="13.5" hidden="1" thickBot="1" x14ac:dyDescent="0.25">
      <c r="A278" s="130"/>
      <c r="B278" s="153" t="s">
        <v>16</v>
      </c>
      <c r="C278" s="141">
        <f>C277-N269</f>
        <v>-1.6977621949115758</v>
      </c>
      <c r="D278" s="138">
        <f t="shared" ref="D278:N278" si="238">D277-C277</f>
        <v>19.63235869989974</v>
      </c>
      <c r="E278" s="138">
        <f t="shared" si="238"/>
        <v>-1.3142935012466026</v>
      </c>
      <c r="F278" s="138">
        <f t="shared" si="238"/>
        <v>-2.42186523220618</v>
      </c>
      <c r="G278" s="138">
        <f t="shared" si="238"/>
        <v>-7.3112779038568974</v>
      </c>
      <c r="H278" s="138">
        <f t="shared" si="238"/>
        <v>-5.1350811020925491</v>
      </c>
      <c r="I278" s="138">
        <f t="shared" si="238"/>
        <v>-5.1095318671093963</v>
      </c>
      <c r="J278" s="138">
        <f t="shared" si="238"/>
        <v>-6.5047170463679187</v>
      </c>
      <c r="K278" s="138">
        <f t="shared" si="238"/>
        <v>-3.7702409105403305</v>
      </c>
      <c r="L278" s="138">
        <f t="shared" si="238"/>
        <v>-7.9502065906403683</v>
      </c>
      <c r="M278" s="138">
        <f t="shared" si="238"/>
        <v>-4.9226293499651064</v>
      </c>
      <c r="N278" s="139">
        <f t="shared" si="238"/>
        <v>92.192276360249025</v>
      </c>
      <c r="O278" s="136"/>
    </row>
    <row r="279" spans="1:15" ht="13.5" hidden="1" thickBot="1" x14ac:dyDescent="0.25">
      <c r="A279" s="130"/>
      <c r="B279" s="154" t="s">
        <v>17</v>
      </c>
      <c r="C279" s="141">
        <f t="shared" ref="C279:N279" si="239">IF(C278&gt;=0,+C275,+C274+ABS(C278))</f>
        <v>111.09776219491158</v>
      </c>
      <c r="D279" s="138">
        <f t="shared" si="239"/>
        <v>94.667641300100257</v>
      </c>
      <c r="E279" s="138">
        <f t="shared" si="239"/>
        <v>87.114293501246607</v>
      </c>
      <c r="F279" s="138">
        <f t="shared" si="239"/>
        <v>55.321865232206179</v>
      </c>
      <c r="G279" s="138">
        <f t="shared" si="239"/>
        <v>18.811277903856897</v>
      </c>
      <c r="H279" s="138">
        <f t="shared" si="239"/>
        <v>8.3350811020925484</v>
      </c>
      <c r="I279" s="138">
        <f t="shared" si="239"/>
        <v>5.1095318671093963</v>
      </c>
      <c r="J279" s="138">
        <f t="shared" si="239"/>
        <v>6.5047170463679187</v>
      </c>
      <c r="K279" s="138">
        <f t="shared" si="239"/>
        <v>34.770240910540331</v>
      </c>
      <c r="L279" s="138">
        <f t="shared" si="239"/>
        <v>18.550206590640368</v>
      </c>
      <c r="M279" s="138">
        <f t="shared" si="239"/>
        <v>31.822629349965105</v>
      </c>
      <c r="N279" s="139">
        <f t="shared" si="239"/>
        <v>122.00772363975096</v>
      </c>
      <c r="O279" s="142">
        <f>SUM(C279:N279)</f>
        <v>594.11297063878806</v>
      </c>
    </row>
    <row r="280" spans="1:15" ht="13.5" hidden="1" thickBot="1" x14ac:dyDescent="0.25">
      <c r="A280" s="130"/>
      <c r="B280" s="153" t="s">
        <v>18</v>
      </c>
      <c r="C280" s="141">
        <f>IF((+N269+C276)&gt;$M$5,(N269+ABS(C276))-$M$5,0)</f>
        <v>0</v>
      </c>
      <c r="D280" s="138">
        <f t="shared" ref="D280:N280" si="240">IF((+C277+D276)&gt;$M$5,(C277+ABS(D276))-$M$5,0)</f>
        <v>0</v>
      </c>
      <c r="E280" s="138">
        <f t="shared" si="240"/>
        <v>0</v>
      </c>
      <c r="F280" s="138">
        <f t="shared" si="240"/>
        <v>0</v>
      </c>
      <c r="G280" s="138">
        <f t="shared" si="240"/>
        <v>0</v>
      </c>
      <c r="H280" s="138">
        <f t="shared" si="240"/>
        <v>0</v>
      </c>
      <c r="I280" s="138">
        <f t="shared" si="240"/>
        <v>0</v>
      </c>
      <c r="J280" s="138">
        <f t="shared" si="240"/>
        <v>0</v>
      </c>
      <c r="K280" s="138">
        <f t="shared" si="240"/>
        <v>0</v>
      </c>
      <c r="L280" s="138">
        <f t="shared" si="240"/>
        <v>0</v>
      </c>
      <c r="M280" s="138">
        <f t="shared" si="240"/>
        <v>0</v>
      </c>
      <c r="N280" s="139">
        <f t="shared" si="240"/>
        <v>0</v>
      </c>
      <c r="O280" s="142">
        <f>SUM(C280:N280)</f>
        <v>0</v>
      </c>
    </row>
    <row r="281" spans="1:15" ht="13.5" hidden="1" thickBot="1" x14ac:dyDescent="0.25">
      <c r="A281" s="143"/>
      <c r="B281" s="153" t="s">
        <v>19</v>
      </c>
      <c r="C281" s="141">
        <f>C275-C279</f>
        <v>7.7571637766240826</v>
      </c>
      <c r="D281" s="138">
        <f>D275-D279</f>
        <v>0</v>
      </c>
      <c r="E281" s="138">
        <f t="shared" ref="E281:N281" si="241">E275-E279</f>
        <v>3.5495771823066349</v>
      </c>
      <c r="F281" s="138">
        <f t="shared" si="241"/>
        <v>6.8629458456440133</v>
      </c>
      <c r="G281" s="138">
        <f t="shared" si="241"/>
        <v>23.657678622365758</v>
      </c>
      <c r="H281" s="138">
        <f t="shared" si="241"/>
        <v>19.893091638012081</v>
      </c>
      <c r="I281" s="138">
        <f t="shared" si="241"/>
        <v>23.351811970881023</v>
      </c>
      <c r="J281" s="138">
        <f t="shared" si="241"/>
        <v>36.800541679692017</v>
      </c>
      <c r="K281" s="138">
        <f t="shared" si="241"/>
        <v>26.423547907673075</v>
      </c>
      <c r="L281" s="138">
        <f t="shared" si="241"/>
        <v>76.256086506415429</v>
      </c>
      <c r="M281" s="138">
        <f t="shared" si="241"/>
        <v>73.437752860129507</v>
      </c>
      <c r="N281" s="139">
        <f t="shared" si="241"/>
        <v>0</v>
      </c>
      <c r="O281" s="147">
        <f>SUM(C281:N281)</f>
        <v>297.99019798974359</v>
      </c>
    </row>
    <row r="282" spans="1:15" ht="13.5" hidden="1" thickBot="1" x14ac:dyDescent="0.25">
      <c r="A282" s="126">
        <f>A39</f>
        <v>2004</v>
      </c>
      <c r="B282" s="127" t="s">
        <v>13</v>
      </c>
      <c r="C282" s="148">
        <f>C39</f>
        <v>39.700000000000003</v>
      </c>
      <c r="D282" s="148">
        <f t="shared" ref="D282:N282" si="242">D39</f>
        <v>144.4</v>
      </c>
      <c r="E282" s="148">
        <f t="shared" si="242"/>
        <v>104.8</v>
      </c>
      <c r="F282" s="148">
        <f t="shared" si="242"/>
        <v>109</v>
      </c>
      <c r="G282" s="148">
        <f t="shared" si="242"/>
        <v>0.4</v>
      </c>
      <c r="H282" s="148">
        <f t="shared" si="242"/>
        <v>3.8</v>
      </c>
      <c r="I282" s="148">
        <f t="shared" si="242"/>
        <v>6</v>
      </c>
      <c r="J282" s="148">
        <f t="shared" si="242"/>
        <v>0</v>
      </c>
      <c r="K282" s="148">
        <f t="shared" si="242"/>
        <v>16.5</v>
      </c>
      <c r="L282" s="148">
        <f t="shared" si="242"/>
        <v>9.1999999999999993</v>
      </c>
      <c r="M282" s="148">
        <f t="shared" si="242"/>
        <v>43.2</v>
      </c>
      <c r="N282" s="148">
        <f t="shared" si="242"/>
        <v>245.8</v>
      </c>
      <c r="O282" s="129">
        <f>SUM(C282:N282)</f>
        <v>722.8</v>
      </c>
    </row>
    <row r="283" spans="1:15" ht="13.5" hidden="1" thickBot="1" x14ac:dyDescent="0.25">
      <c r="A283" s="130"/>
      <c r="B283" s="127" t="s">
        <v>14</v>
      </c>
      <c r="C283" s="131">
        <f>+C187</f>
        <v>118.85492597153566</v>
      </c>
      <c r="D283" s="131">
        <f t="shared" ref="D283:N283" si="243">+D187</f>
        <v>94.667641300100257</v>
      </c>
      <c r="E283" s="131">
        <f t="shared" si="243"/>
        <v>90.663870683553242</v>
      </c>
      <c r="F283" s="131">
        <f t="shared" si="243"/>
        <v>62.184811077850192</v>
      </c>
      <c r="G283" s="131">
        <f t="shared" si="243"/>
        <v>42.468956526222655</v>
      </c>
      <c r="H283" s="131">
        <f t="shared" si="243"/>
        <v>28.228172740104629</v>
      </c>
      <c r="I283" s="131">
        <f t="shared" si="243"/>
        <v>28.46134383799042</v>
      </c>
      <c r="J283" s="131">
        <f t="shared" si="243"/>
        <v>43.305258726059932</v>
      </c>
      <c r="K283" s="131">
        <f t="shared" si="243"/>
        <v>61.193788818213406</v>
      </c>
      <c r="L283" s="131">
        <f t="shared" si="243"/>
        <v>94.8062930970558</v>
      </c>
      <c r="M283" s="131">
        <f t="shared" si="243"/>
        <v>105.26038221009462</v>
      </c>
      <c r="N283" s="131">
        <f t="shared" si="243"/>
        <v>122.00772363975096</v>
      </c>
      <c r="O283" s="142">
        <f>SUM(C283:N283)</f>
        <v>892.10316862853165</v>
      </c>
    </row>
    <row r="284" spans="1:15" ht="13.5" hidden="1" thickBot="1" x14ac:dyDescent="0.25">
      <c r="A284" s="130"/>
      <c r="B284" s="132" t="s">
        <v>27</v>
      </c>
      <c r="C284" s="141">
        <f t="shared" ref="C284:N284" si="244">C282-C283</f>
        <v>-79.154925971535661</v>
      </c>
      <c r="D284" s="138">
        <f t="shared" si="244"/>
        <v>49.732358699899748</v>
      </c>
      <c r="E284" s="138">
        <f t="shared" si="244"/>
        <v>14.136129316446755</v>
      </c>
      <c r="F284" s="138">
        <f t="shared" si="244"/>
        <v>46.815188922149808</v>
      </c>
      <c r="G284" s="138">
        <f t="shared" si="244"/>
        <v>-42.068956526222657</v>
      </c>
      <c r="H284" s="138">
        <f t="shared" si="244"/>
        <v>-24.428172740104628</v>
      </c>
      <c r="I284" s="138">
        <f t="shared" si="244"/>
        <v>-22.46134383799042</v>
      </c>
      <c r="J284" s="138">
        <f t="shared" si="244"/>
        <v>-43.305258726059932</v>
      </c>
      <c r="K284" s="138">
        <f t="shared" si="244"/>
        <v>-44.693788818213406</v>
      </c>
      <c r="L284" s="138">
        <f t="shared" si="244"/>
        <v>-85.606293097055797</v>
      </c>
      <c r="M284" s="138">
        <f t="shared" si="244"/>
        <v>-62.060382210094616</v>
      </c>
      <c r="N284" s="139">
        <f t="shared" si="244"/>
        <v>123.79227636024905</v>
      </c>
      <c r="O284" s="129"/>
    </row>
    <row r="285" spans="1:15" ht="13.5" hidden="1" thickBot="1" x14ac:dyDescent="0.25">
      <c r="A285" s="130"/>
      <c r="B285" s="153" t="s">
        <v>15</v>
      </c>
      <c r="C285" s="141">
        <f>IF(C284&lt;0,N277*EXP(C284/$M$5),IF((C284+N277)&gt;$M$5,+$M$5,C284+N277))</f>
        <v>68.968680690008881</v>
      </c>
      <c r="D285" s="138">
        <f t="shared" ref="D285:N285" si="245">IF(D284&lt;0,C285*EXP(D284/$M$5),IF((D284+C285)&gt;$M$5,+$M$5,D284+C285))</f>
        <v>118.70103938990863</v>
      </c>
      <c r="E285" s="138">
        <f t="shared" si="245"/>
        <v>132.83716870635538</v>
      </c>
      <c r="F285" s="138">
        <f t="shared" si="245"/>
        <v>179.6523576285052</v>
      </c>
      <c r="G285" s="138">
        <f t="shared" si="245"/>
        <v>145.57317109061572</v>
      </c>
      <c r="H285" s="138">
        <f t="shared" si="245"/>
        <v>128.8357053361226</v>
      </c>
      <c r="I285" s="138">
        <f t="shared" si="245"/>
        <v>115.14949853885931</v>
      </c>
      <c r="J285" s="138">
        <f t="shared" si="245"/>
        <v>92.731199281447516</v>
      </c>
      <c r="K285" s="138">
        <f t="shared" si="245"/>
        <v>74.160824102152461</v>
      </c>
      <c r="L285" s="138">
        <f t="shared" si="245"/>
        <v>48.337350698537968</v>
      </c>
      <c r="M285" s="138">
        <f t="shared" si="245"/>
        <v>35.442180740325369</v>
      </c>
      <c r="N285" s="139">
        <f t="shared" si="245"/>
        <v>159.23445710057442</v>
      </c>
      <c r="O285" s="136"/>
    </row>
    <row r="286" spans="1:15" ht="13.5" hidden="1" thickBot="1" x14ac:dyDescent="0.25">
      <c r="A286" s="130"/>
      <c r="B286" s="153" t="s">
        <v>16</v>
      </c>
      <c r="C286" s="141">
        <f>C285-N277</f>
        <v>-33.486672839531423</v>
      </c>
      <c r="D286" s="138">
        <f t="shared" ref="D286:N286" si="246">D285-C285</f>
        <v>49.732358699899748</v>
      </c>
      <c r="E286" s="138">
        <f t="shared" si="246"/>
        <v>14.136129316446755</v>
      </c>
      <c r="F286" s="138">
        <f t="shared" si="246"/>
        <v>46.815188922149815</v>
      </c>
      <c r="G286" s="138">
        <f t="shared" si="246"/>
        <v>-34.079186537889484</v>
      </c>
      <c r="H286" s="138">
        <f t="shared" si="246"/>
        <v>-16.737465754493115</v>
      </c>
      <c r="I286" s="138">
        <f t="shared" si="246"/>
        <v>-13.686206797263296</v>
      </c>
      <c r="J286" s="138">
        <f t="shared" si="246"/>
        <v>-22.418299257411789</v>
      </c>
      <c r="K286" s="138">
        <f t="shared" si="246"/>
        <v>-18.570375179295056</v>
      </c>
      <c r="L286" s="138">
        <f t="shared" si="246"/>
        <v>-25.823473403614493</v>
      </c>
      <c r="M286" s="138">
        <f t="shared" si="246"/>
        <v>-12.895169958212598</v>
      </c>
      <c r="N286" s="139">
        <f t="shared" si="246"/>
        <v>123.79227636024905</v>
      </c>
      <c r="O286" s="136"/>
    </row>
    <row r="287" spans="1:15" ht="13.5" hidden="1" thickBot="1" x14ac:dyDescent="0.25">
      <c r="A287" s="130"/>
      <c r="B287" s="154" t="s">
        <v>17</v>
      </c>
      <c r="C287" s="141">
        <f t="shared" ref="C287:N287" si="247">IF(C286&gt;=0,+C283,+C282+ABS(C286))</f>
        <v>73.186672839531425</v>
      </c>
      <c r="D287" s="138">
        <f t="shared" si="247"/>
        <v>94.667641300100257</v>
      </c>
      <c r="E287" s="138">
        <f t="shared" si="247"/>
        <v>90.663870683553242</v>
      </c>
      <c r="F287" s="138">
        <f t="shared" si="247"/>
        <v>62.184811077850192</v>
      </c>
      <c r="G287" s="138">
        <f t="shared" si="247"/>
        <v>34.479186537889483</v>
      </c>
      <c r="H287" s="138">
        <f t="shared" si="247"/>
        <v>20.537465754493116</v>
      </c>
      <c r="I287" s="138">
        <f t="shared" si="247"/>
        <v>19.686206797263296</v>
      </c>
      <c r="J287" s="138">
        <f t="shared" si="247"/>
        <v>22.418299257411789</v>
      </c>
      <c r="K287" s="138">
        <f t="shared" si="247"/>
        <v>35.070375179295056</v>
      </c>
      <c r="L287" s="138">
        <f t="shared" si="247"/>
        <v>35.023473403614489</v>
      </c>
      <c r="M287" s="138">
        <f t="shared" si="247"/>
        <v>56.095169958212601</v>
      </c>
      <c r="N287" s="139">
        <f t="shared" si="247"/>
        <v>122.00772363975096</v>
      </c>
      <c r="O287" s="142">
        <f>SUM(C287:N287)</f>
        <v>666.0208964289659</v>
      </c>
    </row>
    <row r="288" spans="1:15" ht="13.5" hidden="1" thickBot="1" x14ac:dyDescent="0.25">
      <c r="A288" s="130"/>
      <c r="B288" s="153" t="s">
        <v>18</v>
      </c>
      <c r="C288" s="141">
        <f>IF((+N277+C284)&gt;$M$5,(N277+ABS(C284))-$M$5,0)</f>
        <v>0</v>
      </c>
      <c r="D288" s="138">
        <f t="shared" ref="D288:N288" si="248">IF((+C285+D284)&gt;$M$5,(C285+ABS(D284))-$M$5,0)</f>
        <v>0</v>
      </c>
      <c r="E288" s="138">
        <f t="shared" si="248"/>
        <v>0</v>
      </c>
      <c r="F288" s="138">
        <f t="shared" si="248"/>
        <v>0</v>
      </c>
      <c r="G288" s="138">
        <f t="shared" si="248"/>
        <v>0</v>
      </c>
      <c r="H288" s="138">
        <f t="shared" si="248"/>
        <v>0</v>
      </c>
      <c r="I288" s="138">
        <f t="shared" si="248"/>
        <v>0</v>
      </c>
      <c r="J288" s="138">
        <f t="shared" si="248"/>
        <v>0</v>
      </c>
      <c r="K288" s="138">
        <f t="shared" si="248"/>
        <v>0</v>
      </c>
      <c r="L288" s="138">
        <f t="shared" si="248"/>
        <v>0</v>
      </c>
      <c r="M288" s="138">
        <f t="shared" si="248"/>
        <v>0</v>
      </c>
      <c r="N288" s="139">
        <f t="shared" si="248"/>
        <v>0</v>
      </c>
      <c r="O288" s="142">
        <f>SUM(C288:N288)</f>
        <v>0</v>
      </c>
    </row>
    <row r="289" spans="1:15" ht="13.5" hidden="1" thickBot="1" x14ac:dyDescent="0.25">
      <c r="A289" s="143"/>
      <c r="B289" s="153" t="s">
        <v>19</v>
      </c>
      <c r="C289" s="141">
        <f>C283-C287</f>
        <v>45.668253132004239</v>
      </c>
      <c r="D289" s="138">
        <f>D283-D287</f>
        <v>0</v>
      </c>
      <c r="E289" s="138">
        <f t="shared" ref="E289:N289" si="249">E283-E287</f>
        <v>0</v>
      </c>
      <c r="F289" s="138">
        <f t="shared" si="249"/>
        <v>0</v>
      </c>
      <c r="G289" s="138">
        <f t="shared" si="249"/>
        <v>7.9897699883331725</v>
      </c>
      <c r="H289" s="138">
        <f t="shared" si="249"/>
        <v>7.6907069856115129</v>
      </c>
      <c r="I289" s="138">
        <f t="shared" si="249"/>
        <v>8.7751370407271239</v>
      </c>
      <c r="J289" s="138">
        <f t="shared" si="249"/>
        <v>20.886959468648143</v>
      </c>
      <c r="K289" s="138">
        <f t="shared" si="249"/>
        <v>26.12341363891835</v>
      </c>
      <c r="L289" s="138">
        <f t="shared" si="249"/>
        <v>59.782819693441311</v>
      </c>
      <c r="M289" s="138">
        <f t="shared" si="249"/>
        <v>49.165212251882018</v>
      </c>
      <c r="N289" s="139">
        <f t="shared" si="249"/>
        <v>0</v>
      </c>
      <c r="O289" s="147">
        <f>SUM(C289:N289)</f>
        <v>226.08227219956589</v>
      </c>
    </row>
    <row r="290" spans="1:15" ht="6.75" hidden="1" customHeight="1" x14ac:dyDescent="0.2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3"/>
    </row>
    <row r="291" spans="1:15" hidden="1" x14ac:dyDescent="0.2"/>
    <row r="292" spans="1:15" hidden="1" x14ac:dyDescent="0.2"/>
    <row r="293" spans="1:15" hidden="1" x14ac:dyDescent="0.2"/>
    <row r="294" spans="1:15" hidden="1" x14ac:dyDescent="0.2"/>
  </sheetData>
  <sheetProtection algorithmName="SHA-512" hashValue="IrvBsvxhIz4tuWPmsWczPwWRY2jAOQcOrLQpvfrr3eSXZdGgrCjRYdwN2FYI8A4I6TQywyVjQz/eVqgQbCijRg==" saltValue="v6BS8GHXKJxgkiO/3Vzxiw==" spinCount="100000" sheet="1" objects="1" scenarios="1"/>
  <mergeCells count="3">
    <mergeCell ref="A5:B5"/>
    <mergeCell ref="C5:G5"/>
    <mergeCell ref="A3:P3"/>
  </mergeCells>
  <phoneticPr fontId="0" type="noConversion"/>
  <pageMargins left="0.75" right="0.75" top="1" bottom="1" header="0" footer="0"/>
  <pageSetup paperSize="9" orientation="portrait" horizontalDpi="4294967294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425"/>
  <sheetViews>
    <sheetView zoomScaleNormal="100" workbookViewId="0">
      <selection activeCell="P25" sqref="P25"/>
    </sheetView>
  </sheetViews>
  <sheetFormatPr baseColWidth="10" defaultColWidth="11.5703125" defaultRowHeight="12.75" x14ac:dyDescent="0.2"/>
  <cols>
    <col min="1" max="1" width="8.5703125" style="25" customWidth="1"/>
    <col min="2" max="13" width="5.7109375" style="25" customWidth="1"/>
    <col min="14" max="14" width="6.7109375" style="25" customWidth="1"/>
    <col min="15" max="15" width="2.7109375" style="10" customWidth="1"/>
    <col min="16" max="77" width="11.5703125" style="83"/>
    <col min="78" max="16384" width="11.5703125" style="11"/>
  </cols>
  <sheetData>
    <row r="1" spans="1:16" ht="33.6" customHeight="1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85"/>
    </row>
    <row r="2" spans="1:16" ht="24.6" customHeight="1" x14ac:dyDescent="0.25">
      <c r="A2" s="78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86"/>
    </row>
    <row r="3" spans="1:16" ht="21" customHeight="1" thickBot="1" x14ac:dyDescent="0.3">
      <c r="A3" s="173" t="s">
        <v>40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86"/>
    </row>
    <row r="4" spans="1:16" ht="14.25" x14ac:dyDescent="0.2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3"/>
      <c r="P4" s="84"/>
    </row>
    <row r="5" spans="1:16" ht="13.5" thickBot="1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84"/>
    </row>
    <row r="6" spans="1:16" ht="18" customHeight="1" thickBot="1" x14ac:dyDescent="0.25">
      <c r="A6" s="15"/>
      <c r="B6" s="15"/>
      <c r="C6" s="15"/>
      <c r="D6" s="15"/>
      <c r="E6" s="167" t="str">
        <f>+Cálculos!C5</f>
        <v>Santo Domingo</v>
      </c>
      <c r="F6" s="168"/>
      <c r="G6" s="168"/>
      <c r="H6" s="169"/>
      <c r="I6" s="15"/>
      <c r="J6" s="15"/>
      <c r="K6" s="12" t="str">
        <f>+Cálculos!L5</f>
        <v>C.C.:</v>
      </c>
      <c r="L6" s="13">
        <f>+Cálculos!M5</f>
        <v>200</v>
      </c>
      <c r="M6" s="15"/>
      <c r="N6" s="15"/>
    </row>
    <row r="7" spans="1:16" ht="15.75" customHeight="1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6" ht="26.25" customHeight="1" thickBot="1" x14ac:dyDescent="0.25">
      <c r="A8" s="170" t="s">
        <v>23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2"/>
    </row>
    <row r="9" spans="1:16" ht="13.5" thickBot="1" x14ac:dyDescent="0.25">
      <c r="A9" s="16"/>
      <c r="B9" s="17" t="s">
        <v>0</v>
      </c>
      <c r="C9" s="17" t="s">
        <v>1</v>
      </c>
      <c r="D9" s="17" t="s">
        <v>2</v>
      </c>
      <c r="E9" s="17" t="s">
        <v>3</v>
      </c>
      <c r="F9" s="17" t="s">
        <v>4</v>
      </c>
      <c r="G9" s="17" t="s">
        <v>5</v>
      </c>
      <c r="H9" s="17" t="s">
        <v>6</v>
      </c>
      <c r="I9" s="17" t="s">
        <v>7</v>
      </c>
      <c r="J9" s="17" t="s">
        <v>22</v>
      </c>
      <c r="K9" s="17" t="s">
        <v>9</v>
      </c>
      <c r="L9" s="17" t="s">
        <v>10</v>
      </c>
      <c r="M9" s="18" t="s">
        <v>11</v>
      </c>
      <c r="N9" s="14" t="s">
        <v>28</v>
      </c>
    </row>
    <row r="10" spans="1:16" x14ac:dyDescent="0.2">
      <c r="A10" s="19">
        <f>+Cálculos!A12</f>
        <v>1977</v>
      </c>
      <c r="B10" s="1">
        <f>IF(Cálculos!C72&gt;0,Cálculos!C72,Cálculos!C73*-1)</f>
        <v>0</v>
      </c>
      <c r="C10" s="1">
        <f>IF(Cálculos!D72&gt;0,Cálculos!D72,Cálculos!D73*-1)</f>
        <v>0</v>
      </c>
      <c r="D10" s="1">
        <f>IF(Cálculos!E72&gt;0,Cálculos!E72,Cálculos!E73*-1)</f>
        <v>76.533383702090759</v>
      </c>
      <c r="E10" s="1">
        <f>IF(Cálculos!F72&gt;0,Cálculos!F72,Cálculos!F73*-1)</f>
        <v>-4.4025524330040398</v>
      </c>
      <c r="F10" s="1">
        <f>IF(Cálculos!G72&gt;0,Cálculos!G72,Cálculos!G73*-1)</f>
        <v>-9.6462184621517792</v>
      </c>
      <c r="G10" s="1">
        <f>IF(Cálculos!H72&gt;0,Cálculos!H72,Cálculos!H73*-1)</f>
        <v>-10.576842717345901</v>
      </c>
      <c r="H10" s="1">
        <f>IF(Cálculos!I72&gt;0,Cálculos!I72,Cálculos!I73*-1)</f>
        <v>-13.015693897398869</v>
      </c>
      <c r="I10" s="1">
        <f>IF(Cálculos!J72&gt;0,Cálculos!J72,Cálculos!J73*-1)</f>
        <v>-23.642090930291616</v>
      </c>
      <c r="J10" s="1">
        <f>IF(Cálculos!K72&gt;0,Cálculos!K72,Cálculos!K73*-1)</f>
        <v>-30.097625262501182</v>
      </c>
      <c r="K10" s="1">
        <f>IF(Cálculos!L72&gt;0,Cálculos!L72,Cálculos!L73*-1)</f>
        <v>-54.293726567686548</v>
      </c>
      <c r="L10" s="1">
        <f>IF(Cálculos!M72&gt;0,Cálculos!M72,Cálculos!M73*-1)</f>
        <v>-26.956764381416505</v>
      </c>
      <c r="M10" s="2">
        <f>IF(Cálculos!N72&gt;0,Cálculos!N72,Cálculos!N73*-1)</f>
        <v>0</v>
      </c>
      <c r="N10" s="7">
        <f>SUM(B10:M10)</f>
        <v>-96.098130949705691</v>
      </c>
    </row>
    <row r="11" spans="1:16" x14ac:dyDescent="0.2">
      <c r="A11" s="20">
        <f>+Cálculos!A13</f>
        <v>1978</v>
      </c>
      <c r="B11" s="1">
        <f>IF(Cálculos!C80&gt;0,Cálculos!C80,Cálculos!C81*-1)</f>
        <v>0</v>
      </c>
      <c r="C11" s="1">
        <f>IF(Cálculos!D80&gt;0,Cálculos!D80,Cálculos!D81*-1)</f>
        <v>-4.6532421672151116</v>
      </c>
      <c r="D11" s="1">
        <f>IF(Cálculos!E80&gt;0,Cálculos!E80,Cálculos!E81*-1)</f>
        <v>49.781588190479795</v>
      </c>
      <c r="E11" s="1">
        <f>IF(Cálculos!F80&gt;0,Cálculos!F80,Cálculos!F81*-1)</f>
        <v>-1.6050732612838701</v>
      </c>
      <c r="F11" s="1">
        <f>IF(Cálculos!G80&gt;0,Cálculos!G80,Cálculos!G81*-1)</f>
        <v>-8.5920823147189154</v>
      </c>
      <c r="G11" s="1">
        <f>IF(Cálculos!H80&gt;0,Cálculos!H80,Cálculos!H81*-1)</f>
        <v>-5.5851826453246467</v>
      </c>
      <c r="H11" s="1">
        <f>IF(Cálculos!I80&gt;0,Cálculos!I80,Cálculos!I81*-1)</f>
        <v>-11.038033613056395</v>
      </c>
      <c r="I11" s="1">
        <f>IF(Cálculos!J80&gt;0,Cálculos!J80,Cálculos!J81*-1)</f>
        <v>-21.04973831010042</v>
      </c>
      <c r="J11" s="1">
        <f>IF(Cálculos!K80&gt;0,Cálculos!K80,Cálculos!K81*-1)</f>
        <v>-33.12212704081125</v>
      </c>
      <c r="K11" s="1">
        <f>IF(Cálculos!L80&gt;0,Cálculos!L80,Cálculos!L81*-1)</f>
        <v>-36.17739524788459</v>
      </c>
      <c r="L11" s="1">
        <f>IF(Cálculos!M80&gt;0,Cálculos!M80,Cálculos!M81*-1)</f>
        <v>-5.500723082661878</v>
      </c>
      <c r="M11" s="2">
        <f>IF(Cálculos!N80&gt;0,Cálculos!N80,Cálculos!N81*-1)</f>
        <v>0</v>
      </c>
      <c r="N11" s="7">
        <f t="shared" ref="N11:N37" si="0">SUM(B11:M11)</f>
        <v>-77.542009492577279</v>
      </c>
    </row>
    <row r="12" spans="1:16" x14ac:dyDescent="0.2">
      <c r="A12" s="20">
        <f>+Cálculos!A14</f>
        <v>1979</v>
      </c>
      <c r="B12" s="1">
        <f>IF(Cálculos!C88&gt;0,Cálculos!C88,Cálculos!C89*-1)</f>
        <v>0</v>
      </c>
      <c r="C12" s="1">
        <f>IF(Cálculos!D88&gt;0,Cálculos!D88,Cálculos!D89*-1)</f>
        <v>6.5310575708634246</v>
      </c>
      <c r="D12" s="1">
        <f>IF(Cálculos!E88&gt;0,Cálculos!E88,Cálculos!E89*-1)</f>
        <v>108.63612931644678</v>
      </c>
      <c r="E12" s="1">
        <f>IF(Cálculos!F88&gt;0,Cálculos!F88,Cálculos!F89*-1)</f>
        <v>-3.2861571896713073</v>
      </c>
      <c r="F12" s="1">
        <f>IF(Cálculos!G88&gt;0,Cálculos!G88,Cálculos!G89*-1)</f>
        <v>-8.815521213500233</v>
      </c>
      <c r="G12" s="1">
        <f>IF(Cálculos!H88&gt;0,Cálculos!H88,Cálculos!H89*-1)</f>
        <v>-8.4166050992529726</v>
      </c>
      <c r="H12" s="1">
        <f>IF(Cálculos!I88&gt;0,Cálculos!I88,Cálculos!I89*-1)</f>
        <v>-12.207532803867572</v>
      </c>
      <c r="I12" s="1">
        <f>IF(Cálculos!J88&gt;0,Cálculos!J88,Cálculos!J89*-1)</f>
        <v>-20.850245213192956</v>
      </c>
      <c r="J12" s="1">
        <f>IF(Cálculos!K88&gt;0,Cálculos!K88,Cálculos!K89*-1)</f>
        <v>-38.280519764642222</v>
      </c>
      <c r="K12" s="1">
        <f>IF(Cálculos!L88&gt;0,Cálculos!L88,Cálculos!L89*-1)</f>
        <v>-66.88764394623162</v>
      </c>
      <c r="L12" s="1">
        <f>IF(Cálculos!M88&gt;0,Cálculos!M88,Cálculos!M89*-1)</f>
        <v>-62.810733029731374</v>
      </c>
      <c r="M12" s="2">
        <f>IF(Cálculos!N88&gt;0,Cálculos!N88,Cálculos!N89*-1)</f>
        <v>0</v>
      </c>
      <c r="N12" s="7">
        <f t="shared" si="0"/>
        <v>-106.38777137278007</v>
      </c>
    </row>
    <row r="13" spans="1:16" x14ac:dyDescent="0.2">
      <c r="A13" s="20">
        <f>+Cálculos!A15</f>
        <v>1980</v>
      </c>
      <c r="B13" s="1">
        <f>IF(Cálculos!C96&gt;0,Cálculos!C96,Cálculos!C97*-1)</f>
        <v>42.08330161521198</v>
      </c>
      <c r="C13" s="1">
        <f>IF(Cálculos!D96&gt;0,Cálculos!D96,Cálculos!D97*-1)</f>
        <v>143.13235869989978</v>
      </c>
      <c r="D13" s="1">
        <f>IF(Cálculos!E96&gt;0,Cálculos!E96,Cálculos!E97*-1)</f>
        <v>-2.4978020029819561</v>
      </c>
      <c r="E13" s="1">
        <f>IF(Cálculos!F96&gt;0,Cálculos!F96,Cálculos!F97*-1)</f>
        <v>0</v>
      </c>
      <c r="F13" s="1">
        <f>IF(Cálculos!G96&gt;0,Cálculos!G96,Cálculos!G97*-1)</f>
        <v>-4.7019620961525632</v>
      </c>
      <c r="G13" s="1">
        <f>IF(Cálculos!H96&gt;0,Cálculos!H96,Cálculos!H97*-1)</f>
        <v>-7.2218958520854137</v>
      </c>
      <c r="H13" s="1">
        <f>IF(Cálculos!I96&gt;0,Cálculos!I96,Cálculos!I97*-1)</f>
        <v>-9.6033101855341378</v>
      </c>
      <c r="I13" s="1">
        <f>IF(Cálculos!J96&gt;0,Cálculos!J96,Cálculos!J97*-1)</f>
        <v>-16.03434780652389</v>
      </c>
      <c r="J13" s="1">
        <f>IF(Cálculos!K96&gt;0,Cálculos!K96,Cálculos!K97*-1)</f>
        <v>-33.681494309132042</v>
      </c>
      <c r="K13" s="1">
        <f>IF(Cálculos!L96&gt;0,Cálculos!L96,Cálculos!L97*-1)</f>
        <v>-7.3168626880066512</v>
      </c>
      <c r="L13" s="1">
        <f>IF(Cálculos!M96&gt;0,Cálculos!M96,Cálculos!M97*-1)</f>
        <v>-44.077074947260741</v>
      </c>
      <c r="M13" s="2">
        <f>IF(Cálculos!N96&gt;0,Cálculos!N96,Cálculos!N97*-1)</f>
        <v>-40.762279034068911</v>
      </c>
      <c r="N13" s="7">
        <f t="shared" si="0"/>
        <v>19.318631393365465</v>
      </c>
    </row>
    <row r="14" spans="1:16" x14ac:dyDescent="0.2">
      <c r="A14" s="20">
        <f>+Cálculos!A16</f>
        <v>1981</v>
      </c>
      <c r="B14" s="1">
        <f>IF(Cálculos!C104&gt;0,Cálculos!C104,Cálculos!C105*-1)</f>
        <v>0</v>
      </c>
      <c r="C14" s="1">
        <f>IF(Cálculos!D104&gt;0,Cálculos!D104,Cálculos!D105*-1)</f>
        <v>14.293860293214522</v>
      </c>
      <c r="D14" s="1">
        <f>IF(Cálculos!E104&gt;0,Cálculos!E104,Cálculos!E105*-1)</f>
        <v>34.73612931644675</v>
      </c>
      <c r="E14" s="1">
        <f>IF(Cálculos!F104&gt;0,Cálculos!F104,Cálculos!F105*-1)</f>
        <v>29.315188922149815</v>
      </c>
      <c r="F14" s="1">
        <f>IF(Cálculos!G104&gt;0,Cálculos!G104,Cálculos!G105*-1)</f>
        <v>-2.9671530051091111</v>
      </c>
      <c r="G14" s="1">
        <f>IF(Cálculos!H104&gt;0,Cálculos!H104,Cálculos!H105*-1)</f>
        <v>-6.1798795770266288</v>
      </c>
      <c r="H14" s="1">
        <f>IF(Cálculos!I104&gt;0,Cálculos!I104,Cálculos!I105*-1)</f>
        <v>-8.6543629239437792</v>
      </c>
      <c r="I14" s="1">
        <f>IF(Cálculos!J104&gt;0,Cálculos!J104,Cálculos!J105*-1)</f>
        <v>-18.08427149395574</v>
      </c>
      <c r="J14" s="1">
        <f>IF(Cálculos!K104&gt;0,Cálculos!K104,Cálculos!K105*-1)</f>
        <v>-24.751612264494931</v>
      </c>
      <c r="K14" s="1">
        <f>IF(Cálculos!L104&gt;0,Cálculos!L104,Cálculos!L105*-1)</f>
        <v>-52.390653018824239</v>
      </c>
      <c r="L14" s="1">
        <f>IF(Cálculos!M104&gt;0,Cálculos!M104,Cálculos!M105*-1)</f>
        <v>-52.257852390844164</v>
      </c>
      <c r="M14" s="2">
        <f>IF(Cálculos!N104&gt;0,Cálculos!N104,Cálculos!N105*-1)</f>
        <v>-28.134593774352226</v>
      </c>
      <c r="N14" s="7">
        <f t="shared" si="0"/>
        <v>-115.07519991673973</v>
      </c>
    </row>
    <row r="15" spans="1:16" x14ac:dyDescent="0.2">
      <c r="A15" s="20">
        <f>+Cálculos!A17</f>
        <v>1982</v>
      </c>
      <c r="B15" s="1">
        <f>IF(Cálculos!C112&gt;0,Cálculos!C112,Cálculos!C113*-1)</f>
        <v>0</v>
      </c>
      <c r="C15" s="1">
        <f>IF(Cálculos!D112&gt;0,Cálculos!D112,Cálculos!D113*-1)</f>
        <v>-22.807834795332795</v>
      </c>
      <c r="D15" s="1">
        <f>IF(Cálculos!E112&gt;0,Cálculos!E112,Cálculos!E113*-1)</f>
        <v>-3.1813339772162976</v>
      </c>
      <c r="E15" s="1">
        <f>IF(Cálculos!F112&gt;0,Cálculos!F112,Cálculos!F113*-1)</f>
        <v>-16.42305432214193</v>
      </c>
      <c r="F15" s="1">
        <f>IF(Cálculos!G112&gt;0,Cálculos!G112,Cálculos!G113*-1)</f>
        <v>-20.016656803596835</v>
      </c>
      <c r="G15" s="1">
        <f>IF(Cálculos!H112&gt;0,Cálculos!H112,Cálculos!H113*-1)</f>
        <v>-13.018520028050006</v>
      </c>
      <c r="H15" s="1">
        <f>IF(Cálculos!I112&gt;0,Cálculos!I112,Cálculos!I113*-1)</f>
        <v>-16.077562183227478</v>
      </c>
      <c r="I15" s="1">
        <f>IF(Cálculos!J112&gt;0,Cálculos!J112,Cálculos!J113*-1)</f>
        <v>-24.549308696166939</v>
      </c>
      <c r="J15" s="1">
        <f>IF(Cálculos!K112&gt;0,Cálculos!K112,Cálculos!K113*-1)</f>
        <v>-47.901949549013835</v>
      </c>
      <c r="K15" s="1">
        <f>IF(Cálculos!L112&gt;0,Cálculos!L112,Cálculos!L113*-1)</f>
        <v>-73.886489620813194</v>
      </c>
      <c r="L15" s="1">
        <f>IF(Cálculos!M112&gt;0,Cálculos!M112,Cálculos!M113*-1)</f>
        <v>-62.891016965745429</v>
      </c>
      <c r="M15" s="2">
        <f>IF(Cálculos!N112&gt;0,Cálculos!N112,Cálculos!N113*-1)</f>
        <v>-45.102346781590327</v>
      </c>
      <c r="N15" s="7">
        <f t="shared" si="0"/>
        <v>-345.85607372289508</v>
      </c>
    </row>
    <row r="16" spans="1:16" x14ac:dyDescent="0.2">
      <c r="A16" s="20">
        <f>+Cálculos!A18</f>
        <v>1983</v>
      </c>
      <c r="B16" s="1">
        <f>IF(Cálculos!C120&gt;0,Cálculos!C120,Cálculos!C121*-1)</f>
        <v>0</v>
      </c>
      <c r="C16" s="1">
        <f>IF(Cálculos!D120&gt;0,Cálculos!D120,Cálculos!D121*-1)</f>
        <v>0</v>
      </c>
      <c r="D16" s="1">
        <f>IF(Cálculos!E120&gt;0,Cálculos!E120,Cálculos!E121*-1)</f>
        <v>145.65492599223251</v>
      </c>
      <c r="E16" s="1">
        <f>IF(Cálculos!F120&gt;0,Cálculos!F120,Cálculos!F121*-1)</f>
        <v>-4.1519245164220493</v>
      </c>
      <c r="F16" s="1">
        <f>IF(Cálculos!G120&gt;0,Cálculos!G120,Cálculos!G121*-1)</f>
        <v>-9.244523566961206</v>
      </c>
      <c r="G16" s="1">
        <f>IF(Cálculos!H120&gt;0,Cálculos!H120,Cálculos!H121*-1)</f>
        <v>-10.193846630537553</v>
      </c>
      <c r="H16" s="1">
        <f>IF(Cálculos!I120&gt;0,Cálculos!I120,Cálculos!I121*-1)</f>
        <v>-10.315258774309964</v>
      </c>
      <c r="I16" s="1">
        <f>IF(Cálculos!J120&gt;0,Cálculos!J120,Cálculos!J121*-1)</f>
        <v>-14.34479108709991</v>
      </c>
      <c r="J16" s="1">
        <f>IF(Cálculos!K120&gt;0,Cálculos!K120,Cálculos!K121*-1)</f>
        <v>-31.699720188874064</v>
      </c>
      <c r="K16" s="1">
        <f>IF(Cálculos!L120&gt;0,Cálculos!L120,Cálculos!L121*-1)</f>
        <v>-40.528791465493889</v>
      </c>
      <c r="L16" s="1">
        <f>IF(Cálculos!M120&gt;0,Cálculos!M120,Cálculos!M121*-1)</f>
        <v>-5.6191222883564791</v>
      </c>
      <c r="M16" s="2">
        <f>IF(Cálculos!N120&gt;0,Cálculos!N120,Cálculos!N121*-1)</f>
        <v>-18.230385125551038</v>
      </c>
      <c r="N16" s="7">
        <f t="shared" si="0"/>
        <v>1.3265623486263749</v>
      </c>
    </row>
    <row r="17" spans="1:14" x14ac:dyDescent="0.2">
      <c r="A17" s="20">
        <f>+Cálculos!A19</f>
        <v>1984</v>
      </c>
      <c r="B17" s="1">
        <f>IF(Cálculos!C128&gt;0,Cálculos!C128,Cálculos!C129*-1)</f>
        <v>0</v>
      </c>
      <c r="C17" s="1">
        <f>IF(Cálculos!D128&gt;0,Cálculos!D128,Cálculos!D129*-1)</f>
        <v>28.089065698627593</v>
      </c>
      <c r="D17" s="1">
        <f>IF(Cálculos!E128&gt;0,Cálculos!E128,Cálculos!E129*-1)</f>
        <v>25.036129316446761</v>
      </c>
      <c r="E17" s="1">
        <f>IF(Cálculos!F128&gt;0,Cálculos!F128,Cálculos!F129*-1)</f>
        <v>-1.123964877346225</v>
      </c>
      <c r="F17" s="1">
        <f>IF(Cálculos!G128&gt;0,Cálculos!G128,Cálculos!G129*-1)</f>
        <v>-7.4468471518813715</v>
      </c>
      <c r="G17" s="1">
        <f>IF(Cálculos!H128&gt;0,Cálculos!H128,Cálculos!H129*-1)</f>
        <v>-8.6954365930290898</v>
      </c>
      <c r="H17" s="1">
        <f>IF(Cálculos!I128&gt;0,Cálculos!I128,Cálculos!I129*-1)</f>
        <v>-4.3331795473245833</v>
      </c>
      <c r="I17" s="1">
        <f>IF(Cálculos!J128&gt;0,Cálculos!J128,Cálculos!J129*-1)</f>
        <v>-16.9396022558007</v>
      </c>
      <c r="J17" s="1">
        <f>IF(Cálculos!K128&gt;0,Cálculos!K128,Cálculos!K129*-1)</f>
        <v>-25.130094736677179</v>
      </c>
      <c r="K17" s="1">
        <f>IF(Cálculos!L128&gt;0,Cálculos!L128,Cálculos!L129*-1)</f>
        <v>-55.703683277323037</v>
      </c>
      <c r="L17" s="1">
        <f>IF(Cálculos!M128&gt;0,Cálculos!M128,Cálculos!M129*-1)</f>
        <v>-7.4738540349348028</v>
      </c>
      <c r="M17" s="2">
        <f>IF(Cálculos!N128&gt;0,Cálculos!N128,Cálculos!N129*-1)</f>
        <v>-39.801643542248527</v>
      </c>
      <c r="N17" s="7">
        <f t="shared" si="0"/>
        <v>-113.52311100149116</v>
      </c>
    </row>
    <row r="18" spans="1:14" x14ac:dyDescent="0.2">
      <c r="A18" s="20">
        <f>+Cálculos!A20</f>
        <v>1985</v>
      </c>
      <c r="B18" s="1">
        <f>IF(Cálculos!C136&gt;0,Cálculos!C136,Cálculos!C137*-1)</f>
        <v>-31.746500774936791</v>
      </c>
      <c r="C18" s="1">
        <f>IF(Cálculos!D136&gt;0,Cálculos!D136,Cálculos!D137*-1)</f>
        <v>0</v>
      </c>
      <c r="D18" s="1">
        <f>IF(Cálculos!E136&gt;0,Cálculos!E136,Cálculos!E137*-1)</f>
        <v>-32.20300206697452</v>
      </c>
      <c r="E18" s="1">
        <f>IF(Cálculos!F136&gt;0,Cálculos!F136,Cálculos!F137*-1)</f>
        <v>-32.98662654514667</v>
      </c>
      <c r="F18" s="1">
        <f>IF(Cálculos!G136&gt;0,Cálculos!G136,Cálculos!G137*-1)</f>
        <v>-36.49259053535328</v>
      </c>
      <c r="G18" s="1">
        <f>IF(Cálculos!H136&gt;0,Cálculos!H136,Cálculos!H137*-1)</f>
        <v>-21.421072513637696</v>
      </c>
      <c r="H18" s="1">
        <f>IF(Cálculos!I136&gt;0,Cálculos!I136,Cálculos!I137*-1)</f>
        <v>-23.754109029617311</v>
      </c>
      <c r="I18" s="1">
        <f>IF(Cálculos!J136&gt;0,Cálculos!J136,Cálculos!J137*-1)</f>
        <v>-32.956403248007462</v>
      </c>
      <c r="J18" s="1">
        <f>IF(Cálculos!K136&gt;0,Cálculos!K136,Cálculos!K137*-1)</f>
        <v>-54.951152412505145</v>
      </c>
      <c r="K18" s="1">
        <f>IF(Cálculos!L136&gt;0,Cálculos!L136,Cálculos!L137*-1)</f>
        <v>-42.399867995902632</v>
      </c>
      <c r="L18" s="1">
        <f>IF(Cálculos!M136&gt;0,Cálculos!M136,Cálculos!M137*-1)</f>
        <v>-42.625017032033703</v>
      </c>
      <c r="M18" s="2">
        <f>IF(Cálculos!N136&gt;0,Cálculos!N136,Cálculos!N137*-1)</f>
        <v>0</v>
      </c>
      <c r="N18" s="7">
        <f t="shared" si="0"/>
        <v>-351.53634215411529</v>
      </c>
    </row>
    <row r="19" spans="1:14" x14ac:dyDescent="0.2">
      <c r="A19" s="20">
        <f>+Cálculos!A21</f>
        <v>1986</v>
      </c>
      <c r="B19" s="1">
        <f>IF(Cálculos!C144&gt;0,Cálculos!C144,Cálculos!C145*-1)</f>
        <v>131.70982289727067</v>
      </c>
      <c r="C19" s="1">
        <f>IF(Cálculos!D144&gt;0,Cálculos!D144,Cálculos!D145*-1)</f>
        <v>-11.616304399276515</v>
      </c>
      <c r="D19" s="1">
        <f>IF(Cálculos!E144&gt;0,Cálculos!E144,Cálculos!E145*-1)</f>
        <v>-5.9207465636776249</v>
      </c>
      <c r="E19" s="1">
        <f>IF(Cálculos!F144&gt;0,Cálculos!F144,Cálculos!F145*-1)</f>
        <v>-3.5399390828305357</v>
      </c>
      <c r="F19" s="1">
        <f>IF(Cálculos!G144&gt;0,Cálculos!G144,Cálculos!G145*-1)</f>
        <v>-13.756309760839429</v>
      </c>
      <c r="G19" s="1">
        <f>IF(Cálculos!H144&gt;0,Cálculos!H144,Cálculos!H145*-1)</f>
        <v>-14.545181091912671</v>
      </c>
      <c r="H19" s="1">
        <f>IF(Cálculos!I144&gt;0,Cálculos!I144,Cálculos!I145*-1)</f>
        <v>-15.880594961818794</v>
      </c>
      <c r="I19" s="1">
        <f>IF(Cálculos!J144&gt;0,Cálculos!J144,Cálculos!J145*-1)</f>
        <v>-27.986323329648506</v>
      </c>
      <c r="J19" s="1">
        <f>IF(Cálculos!K144&gt;0,Cálculos!K144,Cálculos!K145*-1)</f>
        <v>-44.108088377893097</v>
      </c>
      <c r="K19" s="1">
        <f>IF(Cálculos!L144&gt;0,Cálculos!L144,Cálculos!L145*-1)</f>
        <v>-73.479253981264137</v>
      </c>
      <c r="L19" s="1">
        <f>IF(Cálculos!M144&gt;0,Cálculos!M144,Cálculos!M145*-1)</f>
        <v>-14.196046151241347</v>
      </c>
      <c r="M19" s="2">
        <f>IF(Cálculos!N144&gt;0,Cálculos!N144,Cálculos!N145*-1)</f>
        <v>-18.62756716784844</v>
      </c>
      <c r="N19" s="7">
        <f t="shared" si="0"/>
        <v>-111.9465319709804</v>
      </c>
    </row>
    <row r="20" spans="1:14" x14ac:dyDescent="0.2">
      <c r="A20" s="20">
        <f>+Cálculos!A22</f>
        <v>1987</v>
      </c>
      <c r="B20" s="1">
        <f>IF(Cálculos!C152&gt;0,Cálculos!C152,Cálculos!C153*-1)</f>
        <v>0</v>
      </c>
      <c r="C20" s="1">
        <f>IF(Cálculos!D152&gt;0,Cálculos!D152,Cálculos!D153*-1)</f>
        <v>0</v>
      </c>
      <c r="D20" s="1">
        <f>IF(Cálculos!E152&gt;0,Cálculos!E152,Cálculos!E153*-1)</f>
        <v>0</v>
      </c>
      <c r="E20" s="1">
        <f>IF(Cálculos!F152&gt;0,Cálculos!F152,Cálculos!F153*-1)</f>
        <v>-11.674503826139947</v>
      </c>
      <c r="F20" s="1">
        <f>IF(Cálculos!G152&gt;0,Cálculos!G152,Cálculos!G153*-1)</f>
        <v>-11.523487996558778</v>
      </c>
      <c r="G20" s="1">
        <f>IF(Cálculos!H152&gt;0,Cálculos!H152,Cálculos!H153*-1)</f>
        <v>-12.844761787012292</v>
      </c>
      <c r="H20" s="1">
        <f>IF(Cálculos!I152&gt;0,Cálculos!I152,Cálculos!I153*-1)</f>
        <v>-11.626229552800481</v>
      </c>
      <c r="I20" s="1">
        <f>IF(Cálculos!J152&gt;0,Cálculos!J152,Cálculos!J153*-1)</f>
        <v>-25.320704346316901</v>
      </c>
      <c r="J20" s="1">
        <f>IF(Cálculos!K152&gt;0,Cálculos!K152,Cálculos!K153*-1)</f>
        <v>-41.882404956067212</v>
      </c>
      <c r="K20" s="1">
        <f>IF(Cálculos!L152&gt;0,Cálculos!L152,Cálculos!L153*-1)</f>
        <v>-70.785998460963555</v>
      </c>
      <c r="L20" s="1">
        <f>IF(Cálculos!M152&gt;0,Cálculos!M152,Cálculos!M153*-1)</f>
        <v>-66.701241670672999</v>
      </c>
      <c r="M20" s="2">
        <f>IF(Cálculos!N152&gt;0,Cálculos!N152,Cálculos!N153*-1)</f>
        <v>0</v>
      </c>
      <c r="N20" s="7">
        <f t="shared" si="0"/>
        <v>-252.35933259653217</v>
      </c>
    </row>
    <row r="21" spans="1:14" x14ac:dyDescent="0.2">
      <c r="A21" s="20">
        <f>+Cálculos!A23</f>
        <v>1988</v>
      </c>
      <c r="B21" s="1">
        <f>IF(Cálculos!C160&gt;0,Cálculos!C160,Cálculos!C161*-1)</f>
        <v>-25.591130722171556</v>
      </c>
      <c r="C21" s="1">
        <f>IF(Cálculos!D160&gt;0,Cálculos!D160,Cálculos!D161*-1)</f>
        <v>-35.866317624971494</v>
      </c>
      <c r="D21" s="1">
        <f>IF(Cálculos!E160&gt;0,Cálculos!E160,Cálculos!E161*-1)</f>
        <v>0</v>
      </c>
      <c r="E21" s="1">
        <f>IF(Cálculos!F160&gt;0,Cálculos!F160,Cálculos!F161*-1)</f>
        <v>-8.8395636462374085</v>
      </c>
      <c r="F21" s="1">
        <f>IF(Cálculos!G160&gt;0,Cálculos!G160,Cálculos!G161*-1)</f>
        <v>-30.838960562926111</v>
      </c>
      <c r="G21" s="1">
        <f>IF(Cálculos!H160&gt;0,Cálculos!H160,Cálculos!H161*-1)</f>
        <v>-21.442551228317889</v>
      </c>
      <c r="H21" s="1">
        <f>IF(Cálculos!I160&gt;0,Cálculos!I160,Cálculos!I161*-1)</f>
        <v>-19.131764217582514</v>
      </c>
      <c r="I21" s="1">
        <f>IF(Cálculos!J160&gt;0,Cálculos!J160,Cálculos!J161*-1)</f>
        <v>-35.917829036707843</v>
      </c>
      <c r="J21" s="1">
        <f>IF(Cálculos!K160&gt;0,Cálculos!K160,Cálculos!K161*-1)</f>
        <v>-50.213520665265577</v>
      </c>
      <c r="K21" s="1">
        <f>IF(Cálculos!L160&gt;0,Cálculos!L160,Cálculos!L161*-1)</f>
        <v>-66.009886078832551</v>
      </c>
      <c r="L21" s="1">
        <f>IF(Cálculos!M160&gt;0,Cálculos!M160,Cálculos!M161*-1)</f>
        <v>-52.648465396387202</v>
      </c>
      <c r="M21" s="2">
        <f>IF(Cálculos!N160&gt;0,Cálculos!N160,Cálculos!N161*-1)</f>
        <v>-2.6408718647634828</v>
      </c>
      <c r="N21" s="7">
        <f t="shared" si="0"/>
        <v>-349.14086104416361</v>
      </c>
    </row>
    <row r="22" spans="1:14" x14ac:dyDescent="0.2">
      <c r="A22" s="20">
        <f>+Cálculos!A24</f>
        <v>1989</v>
      </c>
      <c r="B22" s="1">
        <f>IF(Cálculos!C168&gt;0,Cálculos!C168,Cálculos!C169*-1)</f>
        <v>0</v>
      </c>
      <c r="C22" s="1">
        <f>IF(Cálculos!D168&gt;0,Cálculos!D168,Cálculos!D169*-1)</f>
        <v>0</v>
      </c>
      <c r="D22" s="1">
        <f>IF(Cálculos!E168&gt;0,Cálculos!E168,Cálculos!E169*-1)</f>
        <v>0</v>
      </c>
      <c r="E22" s="1">
        <f>IF(Cálculos!F168&gt;0,Cálculos!F168,Cálculos!F169*-1)</f>
        <v>25.8307195618479</v>
      </c>
      <c r="F22" s="1">
        <f>IF(Cálculos!G168&gt;0,Cálculos!G168,Cálculos!G169*-1)</f>
        <v>-3.0324913853249811</v>
      </c>
      <c r="G22" s="1">
        <f>IF(Cálculos!H168&gt;0,Cálculos!H168,Cálculos!H169*-1)</f>
        <v>-6.2239320961494862</v>
      </c>
      <c r="H22" s="1">
        <f>IF(Cálculos!I168&gt;0,Cálculos!I168,Cálculos!I169*-1)</f>
        <v>-9.2067155602993225</v>
      </c>
      <c r="I22" s="1">
        <f>IF(Cálculos!J168&gt;0,Cálculos!J168,Cálculos!J169*-1)</f>
        <v>-18.793050555758398</v>
      </c>
      <c r="J22" s="1">
        <f>IF(Cálculos!K168&gt;0,Cálculos!K168,Cálculos!K169*-1)</f>
        <v>-34.154598507466943</v>
      </c>
      <c r="K22" s="1">
        <f>IF(Cálculos!L168&gt;0,Cálculos!L168,Cálculos!L169*-1)</f>
        <v>-55.327092551743078</v>
      </c>
      <c r="L22" s="1">
        <f>IF(Cálculos!M168&gt;0,Cálculos!M168,Cálculos!M169*-1)</f>
        <v>-75.067119875707874</v>
      </c>
      <c r="M22" s="2">
        <f>IF(Cálculos!N168&gt;0,Cálculos!N168,Cálculos!N169*-1)</f>
        <v>0</v>
      </c>
      <c r="N22" s="7">
        <f t="shared" si="0"/>
        <v>-175.97428097060219</v>
      </c>
    </row>
    <row r="23" spans="1:14" x14ac:dyDescent="0.2">
      <c r="A23" s="20">
        <f>+Cálculos!A25</f>
        <v>1990</v>
      </c>
      <c r="B23" s="1">
        <f>IF(Cálculos!C176&gt;0,Cálculos!C176,Cálculos!C177*-1)</f>
        <v>0</v>
      </c>
      <c r="C23" s="1">
        <f>IF(Cálculos!D176&gt;0,Cálculos!D176,Cálculos!D177*-1)</f>
        <v>96.250513665321762</v>
      </c>
      <c r="D23" s="1">
        <f>IF(Cálculos!E176&gt;0,Cálculos!E176,Cálculos!E177*-1)</f>
        <v>31.636129316446755</v>
      </c>
      <c r="E23" s="1">
        <f>IF(Cálculos!F176&gt;0,Cálculos!F176,Cálculos!F177*-1)</f>
        <v>-0.39388988960718763</v>
      </c>
      <c r="F23" s="1">
        <f>IF(Cálculos!G176&gt;0,Cálculos!G176,Cálculos!G177*-1)</f>
        <v>-5.1587068715236839</v>
      </c>
      <c r="G23" s="1">
        <f>IF(Cálculos!H176&gt;0,Cálculos!H176,Cálculos!H177*-1)</f>
        <v>-7.2139762848207454</v>
      </c>
      <c r="H23" s="1">
        <f>IF(Cálculos!I176&gt;0,Cálculos!I176,Cálculos!I177*-1)</f>
        <v>-10.317571019216651</v>
      </c>
      <c r="I23" s="1">
        <f>IF(Cálculos!J176&gt;0,Cálculos!J176,Cálculos!J177*-1)</f>
        <v>-19.738142646026155</v>
      </c>
      <c r="J23" s="1">
        <f>IF(Cálculos!K176&gt;0,Cálculos!K176,Cálculos!K177*-1)</f>
        <v>-35.896020643440025</v>
      </c>
      <c r="K23" s="1">
        <f>IF(Cálculos!L176&gt;0,Cálculos!L176,Cálculos!L177*-1)</f>
        <v>-56.856999681746501</v>
      </c>
      <c r="L23" s="1">
        <f>IF(Cálculos!M176&gt;0,Cálculos!M176,Cálculos!M177*-1)</f>
        <v>0</v>
      </c>
      <c r="M23" s="2">
        <f>IF(Cálculos!N176&gt;0,Cálculos!N176,Cálculos!N177*-1)</f>
        <v>-56.415778630123839</v>
      </c>
      <c r="N23" s="7">
        <f t="shared" si="0"/>
        <v>-64.104442684736256</v>
      </c>
    </row>
    <row r="24" spans="1:14" x14ac:dyDescent="0.2">
      <c r="A24" s="20">
        <f>+Cálculos!A26</f>
        <v>1991</v>
      </c>
      <c r="B24" s="1">
        <f>IF(Cálculos!C184&gt;0,Cálculos!C184,Cálculos!C185*-1)</f>
        <v>-23.734217286931667</v>
      </c>
      <c r="C24" s="1">
        <f>IF(Cálculos!D184&gt;0,Cálculos!D184,Cálculos!D185*-1)</f>
        <v>0</v>
      </c>
      <c r="D24" s="1">
        <f>IF(Cálculos!E184&gt;0,Cálculos!E184,Cálculos!E185*-1)</f>
        <v>-59.659248908890362</v>
      </c>
      <c r="E24" s="1">
        <f>IF(Cálculos!F184&gt;0,Cálculos!F184,Cálculos!F185*-1)</f>
        <v>0</v>
      </c>
      <c r="F24" s="1">
        <f>IF(Cálculos!G184&gt;0,Cálculos!G184,Cálculos!G185*-1)</f>
        <v>-27.942328096931885</v>
      </c>
      <c r="G24" s="1">
        <f>IF(Cálculos!H184&gt;0,Cálculos!H184,Cálculos!H185*-1)</f>
        <v>-21.782111241163047</v>
      </c>
      <c r="H24" s="1">
        <f>IF(Cálculos!I184&gt;0,Cálculos!I184,Cálculos!I185*-1)</f>
        <v>-22.087120082796055</v>
      </c>
      <c r="I24" s="1">
        <f>IF(Cálculos!J184&gt;0,Cálculos!J184,Cálculos!J185*-1)</f>
        <v>-27.706182521705081</v>
      </c>
      <c r="J24" s="1">
        <f>IF(Cálculos!K184&gt;0,Cálculos!K184,Cálculos!K185*-1)</f>
        <v>-39.990874323483766</v>
      </c>
      <c r="K24" s="1">
        <f>IF(Cálculos!L184&gt;0,Cálculos!L184,Cálculos!L185*-1)</f>
        <v>-65.407250329173451</v>
      </c>
      <c r="L24" s="1">
        <f>IF(Cálculos!M184&gt;0,Cálculos!M184,Cálculos!M185*-1)</f>
        <v>-35.257106944625264</v>
      </c>
      <c r="M24" s="2">
        <f>IF(Cálculos!N184&gt;0,Cálculos!N184,Cálculos!N185*-1)</f>
        <v>-59.916570448910655</v>
      </c>
      <c r="N24" s="7">
        <f t="shared" si="0"/>
        <v>-383.4830101846112</v>
      </c>
    </row>
    <row r="25" spans="1:14" x14ac:dyDescent="0.2">
      <c r="A25" s="20">
        <f>+Cálculos!A27</f>
        <v>1992</v>
      </c>
      <c r="B25" s="1">
        <f>IF(Cálculos!C192&gt;0,Cálculos!C192,Cálculos!C193*-1)</f>
        <v>0</v>
      </c>
      <c r="C25" s="1">
        <f>IF(Cálculos!D192&gt;0,Cálculos!D192,Cálculos!D193*-1)</f>
        <v>-5.1173695223737639</v>
      </c>
      <c r="D25" s="1">
        <f>IF(Cálculos!E192&gt;0,Cálculos!E192,Cálculos!E193*-1)</f>
        <v>0</v>
      </c>
      <c r="E25" s="1">
        <f>IF(Cálculos!F192&gt;0,Cálculos!F192,Cálculos!F193*-1)</f>
        <v>-39.395050538063543</v>
      </c>
      <c r="F25" s="1">
        <f>IF(Cálculos!G192&gt;0,Cálculos!G192,Cálculos!G193*-1)</f>
        <v>-35.180772846669306</v>
      </c>
      <c r="G25" s="1">
        <f>IF(Cálculos!H192&gt;0,Cálculos!H192,Cálculos!H193*-1)</f>
        <v>-20.713355200750179</v>
      </c>
      <c r="H25" s="1">
        <f>IF(Cálculos!I192&gt;0,Cálculos!I192,Cálculos!I193*-1)</f>
        <v>-24.841152847961119</v>
      </c>
      <c r="I25" s="1">
        <f>IF(Cálculos!J192&gt;0,Cálculos!J192,Cálculos!J193*-1)</f>
        <v>-38.696555099895242</v>
      </c>
      <c r="J25" s="1">
        <f>IF(Cálculos!K192&gt;0,Cálculos!K192,Cálculos!K193*-1)</f>
        <v>-56.168838559798459</v>
      </c>
      <c r="K25" s="1">
        <f>IF(Cálculos!L192&gt;0,Cálculos!L192,Cálculos!L193*-1)</f>
        <v>-67.761807526806024</v>
      </c>
      <c r="L25" s="1">
        <f>IF(Cálculos!M192&gt;0,Cálculos!M192,Cálculos!M193*-1)</f>
        <v>-69.483702267528471</v>
      </c>
      <c r="M25" s="2">
        <f>IF(Cálculos!N192&gt;0,Cálculos!N192,Cálculos!N193*-1)</f>
        <v>-48.402180045873479</v>
      </c>
      <c r="N25" s="7">
        <f t="shared" si="0"/>
        <v>-405.7607844557196</v>
      </c>
    </row>
    <row r="26" spans="1:14" x14ac:dyDescent="0.2">
      <c r="A26" s="20">
        <f>+Cálculos!A28</f>
        <v>1993</v>
      </c>
      <c r="B26" s="1">
        <f>IF(Cálculos!C200&gt;0,Cálculos!C200,Cálculos!C201*-1)</f>
        <v>-35.667618830465784</v>
      </c>
      <c r="C26" s="1">
        <f>IF(Cálculos!D200&gt;0,Cálculos!D200,Cálculos!D201*-1)</f>
        <v>0</v>
      </c>
      <c r="D26" s="1">
        <f>IF(Cálculos!E200&gt;0,Cálculos!E200,Cálculos!E201*-1)</f>
        <v>-46.20962011906785</v>
      </c>
      <c r="E26" s="1">
        <f>IF(Cálculos!F200&gt;0,Cálculos!F200,Cálculos!F201*-1)</f>
        <v>-30.729962207439865</v>
      </c>
      <c r="F26" s="1">
        <f>IF(Cálculos!G200&gt;0,Cálculos!G200,Cálculos!G201*-1)</f>
        <v>-21.600936198717029</v>
      </c>
      <c r="G26" s="1">
        <f>IF(Cálculos!H200&gt;0,Cálculos!H200,Cálculos!H201*-1)</f>
        <v>-22.912865136267303</v>
      </c>
      <c r="H26" s="1">
        <f>IF(Cálculos!I200&gt;0,Cálculos!I200,Cálculos!I201*-1)</f>
        <v>-23.810228003116656</v>
      </c>
      <c r="I26" s="1">
        <f>IF(Cálculos!J200&gt;0,Cálculos!J200,Cálculos!J201*-1)</f>
        <v>-37.033164079461848</v>
      </c>
      <c r="J26" s="1">
        <f>IF(Cálculos!K200&gt;0,Cálculos!K200,Cálculos!K201*-1)</f>
        <v>-36.715660481148433</v>
      </c>
      <c r="K26" s="1">
        <f>IF(Cálculos!L200&gt;0,Cálculos!L200,Cálculos!L201*-1)</f>
        <v>-46.05116388812089</v>
      </c>
      <c r="L26" s="1">
        <f>IF(Cálculos!M200&gt;0,Cálculos!M200,Cálculos!M201*-1)</f>
        <v>-11.987305328181705</v>
      </c>
      <c r="M26" s="2">
        <f>IF(Cálculos!N200&gt;0,Cálculos!N200,Cálculos!N201*-1)</f>
        <v>-26.108371773839593</v>
      </c>
      <c r="N26" s="7">
        <f t="shared" si="0"/>
        <v>-338.82689604582697</v>
      </c>
    </row>
    <row r="27" spans="1:14" x14ac:dyDescent="0.2">
      <c r="A27" s="20">
        <f>+Cálculos!A29</f>
        <v>1994</v>
      </c>
      <c r="B27" s="1">
        <f>IF(Cálculos!C208&gt;0,Cálculos!C208,Cálculos!C209*-1)</f>
        <v>0</v>
      </c>
      <c r="C27" s="1">
        <f>IF(Cálculos!D208&gt;0,Cálculos!D208,Cálculos!D209*-1)</f>
        <v>0</v>
      </c>
      <c r="D27" s="1">
        <f>IF(Cálculos!E208&gt;0,Cálculos!E208,Cálculos!E209*-1)</f>
        <v>0</v>
      </c>
      <c r="E27" s="1">
        <f>IF(Cálculos!F208&gt;0,Cálculos!F208,Cálculos!F209*-1)</f>
        <v>-18.85362935421481</v>
      </c>
      <c r="F27" s="1">
        <f>IF(Cálculos!G208&gt;0,Cálculos!G208,Cálculos!G209*-1)</f>
        <v>-16.96707737276774</v>
      </c>
      <c r="G27" s="1">
        <f>IF(Cálculos!H208&gt;0,Cálculos!H208,Cálculos!H209*-1)</f>
        <v>-15.233882313277764</v>
      </c>
      <c r="H27" s="1">
        <f>IF(Cálculos!I208&gt;0,Cálculos!I208,Cálculos!I209*-1)</f>
        <v>-17.090797771469163</v>
      </c>
      <c r="I27" s="1">
        <f>IF(Cálculos!J208&gt;0,Cálculos!J208,Cálculos!J209*-1)</f>
        <v>-28.19997241887458</v>
      </c>
      <c r="J27" s="1">
        <f>IF(Cálculos!K208&gt;0,Cálculos!K208,Cálculos!K209*-1)</f>
        <v>-43.55219386907946</v>
      </c>
      <c r="K27" s="1">
        <f>IF(Cálculos!L208&gt;0,Cálculos!L208,Cálculos!L209*-1)</f>
        <v>-71.372327891839234</v>
      </c>
      <c r="L27" s="1">
        <f>IF(Cálculos!M208&gt;0,Cálculos!M208,Cálculos!M209*-1)</f>
        <v>-54.242454558840691</v>
      </c>
      <c r="M27" s="2">
        <f>IF(Cálculos!N208&gt;0,Cálculos!N208,Cálculos!N209*-1)</f>
        <v>-92.300010822552224</v>
      </c>
      <c r="N27" s="7">
        <f t="shared" si="0"/>
        <v>-357.81234637291567</v>
      </c>
    </row>
    <row r="28" spans="1:14" x14ac:dyDescent="0.2">
      <c r="A28" s="20">
        <f>+Cálculos!A30</f>
        <v>1995</v>
      </c>
      <c r="B28" s="1">
        <f>IF(Cálculos!C216&gt;0,Cálculos!C216,Cálculos!C217*-1)</f>
        <v>-8.9557021621684498</v>
      </c>
      <c r="C28" s="1">
        <f>IF(Cálculos!D216&gt;0,Cálculos!D216,Cálculos!D217*-1)</f>
        <v>0</v>
      </c>
      <c r="D28" s="1">
        <f>IF(Cálculos!E216&gt;0,Cálculos!E216,Cálculos!E217*-1)</f>
        <v>-15.6404454562837</v>
      </c>
      <c r="E28" s="1">
        <f>IF(Cálculos!F216&gt;0,Cálculos!F216,Cálculos!F217*-1)</f>
        <v>-0.88188393510354501</v>
      </c>
      <c r="F28" s="1">
        <f>IF(Cálculos!G216&gt;0,Cálculos!G216,Cálculos!G217*-1)</f>
        <v>-9.4956720378128381</v>
      </c>
      <c r="G28" s="1">
        <f>IF(Cálculos!H216&gt;0,Cálculos!H216,Cálculos!H217*-1)</f>
        <v>-17.051189972467874</v>
      </c>
      <c r="H28" s="1">
        <f>IF(Cálculos!I216&gt;0,Cálculos!I216,Cálculos!I217*-1)</f>
        <v>-26.073573574791826</v>
      </c>
      <c r="I28" s="1">
        <f>IF(Cálculos!J216&gt;0,Cálculos!J216,Cálculos!J217*-1)</f>
        <v>-40.265494939906063</v>
      </c>
      <c r="J28" s="1">
        <f>IF(Cálculos!K216&gt;0,Cálculos!K216,Cálculos!K217*-1)</f>
        <v>-37.809737513254163</v>
      </c>
      <c r="K28" s="1">
        <f>IF(Cálculos!L216&gt;0,Cálculos!L216,Cálculos!L217*-1)</f>
        <v>-57.820131617212418</v>
      </c>
      <c r="L28" s="1">
        <f>IF(Cálculos!M216&gt;0,Cálculos!M216,Cálculos!M217*-1)</f>
        <v>-6.9893111064621678</v>
      </c>
      <c r="M28" s="2">
        <f>IF(Cálculos!N216&gt;0,Cálculos!N216,Cálculos!N217*-1)</f>
        <v>0</v>
      </c>
      <c r="N28" s="7">
        <f t="shared" si="0"/>
        <v>-220.98314231546306</v>
      </c>
    </row>
    <row r="29" spans="1:14" x14ac:dyDescent="0.2">
      <c r="A29" s="20">
        <f>+Cálculos!A31</f>
        <v>1996</v>
      </c>
      <c r="B29" s="1">
        <f>IF(Cálculos!C224&gt;0,Cálculos!C224,Cálculos!C225*-1)</f>
        <v>0</v>
      </c>
      <c r="C29" s="1">
        <f>IF(Cálculos!D224&gt;0,Cálculos!D224,Cálculos!D225*-1)</f>
        <v>0</v>
      </c>
      <c r="D29" s="1">
        <f>IF(Cálculos!E224&gt;0,Cálculos!E224,Cálculos!E225*-1)</f>
        <v>0</v>
      </c>
      <c r="E29" s="1">
        <f>IF(Cálculos!F224&gt;0,Cálculos!F224,Cálculos!F225*-1)</f>
        <v>-29.241855842291578</v>
      </c>
      <c r="F29" s="1">
        <f>IF(Cálculos!G224&gt;0,Cálculos!G224,Cálculos!G225*-1)</f>
        <v>-22.026450279757</v>
      </c>
      <c r="G29" s="1">
        <f>IF(Cálculos!H224&gt;0,Cálculos!H224,Cálculos!H225*-1)</f>
        <v>-18.808224847998641</v>
      </c>
      <c r="H29" s="1">
        <f>IF(Cálculos!I224&gt;0,Cálculos!I224,Cálculos!I225*-1)</f>
        <v>-20.803381220877704</v>
      </c>
      <c r="I29" s="1">
        <f>IF(Cálculos!J224&gt;0,Cálculos!J224,Cálculos!J225*-1)</f>
        <v>-30.370884822895363</v>
      </c>
      <c r="J29" s="1">
        <f>IF(Cálculos!K224&gt;0,Cálculos!K224,Cálculos!K225*-1)</f>
        <v>-46.961566505009131</v>
      </c>
      <c r="K29" s="1">
        <f>IF(Cálculos!L224&gt;0,Cálculos!L224,Cálculos!L225*-1)</f>
        <v>-80.428810003514627</v>
      </c>
      <c r="L29" s="1">
        <f>IF(Cálculos!M224&gt;0,Cálculos!M224,Cálculos!M225*-1)</f>
        <v>-75.674337954907344</v>
      </c>
      <c r="M29" s="2">
        <f>IF(Cálculos!N224&gt;0,Cálculos!N224,Cálculos!N225*-1)</f>
        <v>-20.658873937418932</v>
      </c>
      <c r="N29" s="7">
        <f t="shared" si="0"/>
        <v>-344.97438541467034</v>
      </c>
    </row>
    <row r="30" spans="1:14" x14ac:dyDescent="0.2">
      <c r="A30" s="20">
        <f>+Cálculos!A32</f>
        <v>1997</v>
      </c>
      <c r="B30" s="1">
        <f>IF(Cálculos!C232&gt;0,Cálculos!C232,Cálculos!C233*-1)</f>
        <v>0</v>
      </c>
      <c r="C30" s="1">
        <f>IF(Cálculos!D232&gt;0,Cálculos!D232,Cálculos!D233*-1)</f>
        <v>-33.538458752257952</v>
      </c>
      <c r="D30" s="1">
        <f>IF(Cálculos!E232&gt;0,Cálculos!E232,Cálculos!E233*-1)</f>
        <v>-4.3498953353702916</v>
      </c>
      <c r="E30" s="1">
        <f>IF(Cálculos!F232&gt;0,Cálculos!F232,Cálculos!F233*-1)</f>
        <v>-20.617173919381791</v>
      </c>
      <c r="F30" s="1">
        <f>IF(Cálculos!G232&gt;0,Cálculos!G232,Cálculos!G233*-1)</f>
        <v>-28.950823441249078</v>
      </c>
      <c r="G30" s="1">
        <f>IF(Cálculos!H232&gt;0,Cálculos!H232,Cálculos!H233*-1)</f>
        <v>-18.727618933475586</v>
      </c>
      <c r="H30" s="1">
        <f>IF(Cálculos!I232&gt;0,Cálculos!I232,Cálculos!I233*-1)</f>
        <v>-21.168203548469641</v>
      </c>
      <c r="I30" s="1">
        <f>IF(Cálculos!J232&gt;0,Cálculos!J232,Cálculos!J233*-1)</f>
        <v>-33.475737626066106</v>
      </c>
      <c r="J30" s="1">
        <f>IF(Cálculos!K232&gt;0,Cálculos!K232,Cálculos!K233*-1)</f>
        <v>-53.130861192311912</v>
      </c>
      <c r="K30" s="1">
        <f>IF(Cálculos!L232&gt;0,Cálculos!L232,Cálculos!L233*-1)</f>
        <v>0</v>
      </c>
      <c r="L30" s="1">
        <f>IF(Cálculos!M232&gt;0,Cálculos!M232,Cálculos!M233*-1)</f>
        <v>-38.360285234004294</v>
      </c>
      <c r="M30" s="2">
        <f>IF(Cálculos!N232&gt;0,Cálculos!N232,Cálculos!N233*-1)</f>
        <v>-31.182894599862124</v>
      </c>
      <c r="N30" s="7">
        <f t="shared" si="0"/>
        <v>-283.50195258244878</v>
      </c>
    </row>
    <row r="31" spans="1:14" x14ac:dyDescent="0.2">
      <c r="A31" s="20">
        <f>+Cálculos!A33</f>
        <v>1998</v>
      </c>
      <c r="B31" s="1">
        <f>IF(Cálculos!C240&gt;0,Cálculos!C240,Cálculos!C241*-1)</f>
        <v>0</v>
      </c>
      <c r="C31" s="1">
        <f>IF(Cálculos!D240&gt;0,Cálculos!D240,Cálculos!D241*-1)</f>
        <v>0</v>
      </c>
      <c r="D31" s="1">
        <f>IF(Cálculos!E240&gt;0,Cálculos!E240,Cálculos!E241*-1)</f>
        <v>0</v>
      </c>
      <c r="E31" s="1">
        <f>IF(Cálculos!F240&gt;0,Cálculos!F240,Cálculos!F241*-1)</f>
        <v>-10.804889102290836</v>
      </c>
      <c r="F31" s="1">
        <f>IF(Cálculos!G240&gt;0,Cálculos!G240,Cálculos!G241*-1)</f>
        <v>0</v>
      </c>
      <c r="G31" s="1">
        <f>IF(Cálculos!H240&gt;0,Cálculos!H240,Cálculos!H241*-1)</f>
        <v>-9.1974011754636429</v>
      </c>
      <c r="H31" s="1">
        <f>IF(Cálculos!I240&gt;0,Cálculos!I240,Cálculos!I241*-1)</f>
        <v>-10.850858062953968</v>
      </c>
      <c r="I31" s="1">
        <f>IF(Cálculos!J240&gt;0,Cálculos!J240,Cálculos!J241*-1)</f>
        <v>-23.579772101109242</v>
      </c>
      <c r="J31" s="1">
        <f>IF(Cálculos!K240&gt;0,Cálculos!K240,Cálculos!K241*-1)</f>
        <v>-35.516623955997034</v>
      </c>
      <c r="K31" s="1">
        <f>IF(Cálculos!L240&gt;0,Cálculos!L240,Cálculos!L241*-1)</f>
        <v>-54.699406365168016</v>
      </c>
      <c r="L31" s="1">
        <f>IF(Cálculos!M240&gt;0,Cálculos!M240,Cálculos!M241*-1)</f>
        <v>-55.034567950842145</v>
      </c>
      <c r="M31" s="2">
        <f>IF(Cálculos!N240&gt;0,Cálculos!N240,Cálculos!N241*-1)</f>
        <v>-52.080353084260395</v>
      </c>
      <c r="N31" s="7">
        <f t="shared" si="0"/>
        <v>-251.76387179808526</v>
      </c>
    </row>
    <row r="32" spans="1:14" x14ac:dyDescent="0.2">
      <c r="A32" s="20">
        <f>+Cálculos!A34</f>
        <v>1999</v>
      </c>
      <c r="B32" s="1">
        <f>IF(Cálculos!C248&gt;0,Cálculos!C248,Cálculos!C249*-1)</f>
        <v>-55.828118948171763</v>
      </c>
      <c r="C32" s="1">
        <f>IF(Cálculos!D248&gt;0,Cálculos!D248,Cálculos!D249*-1)</f>
        <v>0</v>
      </c>
      <c r="D32" s="1">
        <f>IF(Cálculos!E248&gt;0,Cálculos!E248,Cálculos!E249*-1)</f>
        <v>0</v>
      </c>
      <c r="E32" s="1">
        <f>IF(Cálculos!F248&gt;0,Cálculos!F248,Cálculos!F249*-1)</f>
        <v>-8.3545927497460397</v>
      </c>
      <c r="F32" s="1">
        <f>IF(Cálculos!G248&gt;0,Cálculos!G248,Cálculos!G249*-1)</f>
        <v>-17.599434119731796</v>
      </c>
      <c r="G32" s="1">
        <f>IF(Cálculos!H248&gt;0,Cálculos!H248,Cálculos!H249*-1)</f>
        <v>-14.04227170408949</v>
      </c>
      <c r="H32" s="1">
        <f>IF(Cálculos!I248&gt;0,Cálculos!I248,Cálculos!I249*-1)</f>
        <v>-15.861811511880497</v>
      </c>
      <c r="I32" s="1">
        <f>IF(Cálculos!J248&gt;0,Cálculos!J248,Cálculos!J249*-1)</f>
        <v>-27.961476710556482</v>
      </c>
      <c r="J32" s="1">
        <f>IF(Cálculos!K248&gt;0,Cálculos!K248,Cálculos!K249*-1)</f>
        <v>-44.464194629048798</v>
      </c>
      <c r="K32" s="1">
        <f>IF(Cálculos!L248&gt;0,Cálculos!L248,Cálculos!L249*-1)</f>
        <v>-54.367098822201427</v>
      </c>
      <c r="L32" s="1">
        <f>IF(Cálculos!M248&gt;0,Cálculos!M248,Cálculos!M249*-1)</f>
        <v>-64.817547719807678</v>
      </c>
      <c r="M32" s="2">
        <f>IF(Cálculos!N248&gt;0,Cálculos!N248,Cálculos!N249*-1)</f>
        <v>-44.951196972036698</v>
      </c>
      <c r="N32" s="7">
        <f t="shared" si="0"/>
        <v>-348.24774388727064</v>
      </c>
    </row>
    <row r="33" spans="1:14" x14ac:dyDescent="0.2">
      <c r="A33" s="20">
        <f>+Cálculos!A35</f>
        <v>2000</v>
      </c>
      <c r="B33" s="1">
        <f>IF(Cálculos!C256&gt;0,Cálculos!C256,Cálculos!C257*-1)</f>
        <v>-9.9145882292613408</v>
      </c>
      <c r="C33" s="1">
        <f>IF(Cálculos!D256&gt;0,Cálculos!D256,Cálculos!D257*-1)</f>
        <v>23.191991351013087</v>
      </c>
      <c r="D33" s="1">
        <f>IF(Cálculos!E256&gt;0,Cálculos!E256,Cálculos!E257*-1)</f>
        <v>10.336129316446772</v>
      </c>
      <c r="E33" s="1">
        <f>IF(Cálculos!F256&gt;0,Cálculos!F256,Cálculos!F257*-1)</f>
        <v>14.815188922149815</v>
      </c>
      <c r="F33" s="1">
        <f>IF(Cálculos!G256&gt;0,Cálculos!G256,Cálculos!G257*-1)</f>
        <v>-2.068232516928191</v>
      </c>
      <c r="G33" s="1">
        <f>IF(Cálculos!H256&gt;0,Cálculos!H256,Cálculos!H257*-1)</f>
        <v>-2.5741709078633797</v>
      </c>
      <c r="H33" s="1">
        <f>IF(Cálculos!I256&gt;0,Cálculos!I256,Cálculos!I257*-1)</f>
        <v>-7.2454319300000165</v>
      </c>
      <c r="I33" s="1">
        <f>IF(Cálculos!J256&gt;0,Cálculos!J256,Cálculos!J257*-1)</f>
        <v>-15.419035870500693</v>
      </c>
      <c r="J33" s="1">
        <f>IF(Cálculos!K256&gt;0,Cálculos!K256,Cálculos!K257*-1)</f>
        <v>-17.513879199933811</v>
      </c>
      <c r="K33" s="1">
        <f>IF(Cálculos!L256&gt;0,Cálculos!L256,Cálculos!L257*-1)</f>
        <v>-48.14042126238003</v>
      </c>
      <c r="L33" s="1">
        <f>IF(Cálculos!M256&gt;0,Cálculos!M256,Cálculos!M257*-1)</f>
        <v>-8.4847809039229816</v>
      </c>
      <c r="M33" s="2">
        <f>IF(Cálculos!N256&gt;0,Cálculos!N256,Cálculos!N257*-1)</f>
        <v>-36.795521688405984</v>
      </c>
      <c r="N33" s="7">
        <f t="shared" si="0"/>
        <v>-99.812752919586757</v>
      </c>
    </row>
    <row r="34" spans="1:14" x14ac:dyDescent="0.2">
      <c r="A34" s="20">
        <f>+Cálculos!A36</f>
        <v>2001</v>
      </c>
      <c r="B34" s="1">
        <f>IF(Cálculos!C264&gt;0,Cálculos!C264,Cálculos!C265*-1)</f>
        <v>-60.334084827160325</v>
      </c>
      <c r="C34" s="1">
        <f>IF(Cálculos!D264&gt;0,Cálculos!D264,Cálculos!D265*-1)</f>
        <v>-9.0061257163006871</v>
      </c>
      <c r="D34" s="1">
        <f>IF(Cálculos!E264&gt;0,Cálculos!E264,Cálculos!E265*-1)</f>
        <v>0</v>
      </c>
      <c r="E34" s="1">
        <f>IF(Cálculos!F264&gt;0,Cálculos!F264,Cálculos!F265*-1)</f>
        <v>-21.711075512904877</v>
      </c>
      <c r="F34" s="1">
        <f>IF(Cálculos!G264&gt;0,Cálculos!G264,Cálculos!G265*-1)</f>
        <v>-18.148384309960321</v>
      </c>
      <c r="G34" s="1">
        <f>IF(Cálculos!H264&gt;0,Cálculos!H264,Cálculos!H265*-1)</f>
        <v>-9.7392000640277594</v>
      </c>
      <c r="H34" s="1">
        <f>IF(Cálculos!I264&gt;0,Cálculos!I264,Cálculos!I265*-1)</f>
        <v>-13.714315897796297</v>
      </c>
      <c r="I34" s="1">
        <f>IF(Cálculos!J264&gt;0,Cálculos!J264,Cálculos!J265*-1)</f>
        <v>-30.364148416209318</v>
      </c>
      <c r="J34" s="1">
        <f>IF(Cálculos!K264&gt;0,Cálculos!K264,Cálculos!K265*-1)</f>
        <v>-47.831882734225815</v>
      </c>
      <c r="K34" s="1">
        <f>IF(Cálculos!L264&gt;0,Cálculos!L264,Cálculos!L265*-1)</f>
        <v>0</v>
      </c>
      <c r="L34" s="1">
        <f>IF(Cálculos!M264&gt;0,Cálculos!M264,Cálculos!M265*-1)</f>
        <v>-75.699703184261239</v>
      </c>
      <c r="M34" s="2">
        <f>IF(Cálculos!N264&gt;0,Cálculos!N264,Cálculos!N265*-1)</f>
        <v>-9.8585475560427227</v>
      </c>
      <c r="N34" s="7">
        <f t="shared" si="0"/>
        <v>-296.40746821888933</v>
      </c>
    </row>
    <row r="35" spans="1:14" x14ac:dyDescent="0.2">
      <c r="A35" s="20">
        <f>+Cálculos!A37</f>
        <v>2002</v>
      </c>
      <c r="B35" s="1">
        <f>IF(Cálculos!C272&gt;0,Cálculos!C272,Cálculos!C273*-1)</f>
        <v>0</v>
      </c>
      <c r="C35" s="1">
        <f>IF(Cálculos!D272&gt;0,Cálculos!D272,Cálculos!D273*-1)</f>
        <v>-21.015663088920846</v>
      </c>
      <c r="D35" s="1">
        <f>IF(Cálculos!E272&gt;0,Cálculos!E272,Cálculos!E273*-1)</f>
        <v>0</v>
      </c>
      <c r="E35" s="1">
        <f>IF(Cálculos!F272&gt;0,Cálculos!F272,Cálculos!F273*-1)</f>
        <v>-5.6687547421751674</v>
      </c>
      <c r="F35" s="1">
        <f>IF(Cálculos!G272&gt;0,Cálculos!G272,Cálculos!G273*-1)</f>
        <v>-8.0889648482376018</v>
      </c>
      <c r="G35" s="1">
        <f>IF(Cálculos!H272&gt;0,Cálculos!H272,Cálculos!H273*-1)</f>
        <v>-10.528933628928851</v>
      </c>
      <c r="H35" s="1">
        <f>IF(Cálculos!I272&gt;0,Cálculos!I272,Cálculos!I273*-1)</f>
        <v>-13.211578056002885</v>
      </c>
      <c r="I35" s="1">
        <f>IF(Cálculos!J272&gt;0,Cálculos!J272,Cálculos!J273*-1)</f>
        <v>-23.805587771190126</v>
      </c>
      <c r="J35" s="1">
        <f>IF(Cálculos!K272&gt;0,Cálculos!K272,Cálculos!K273*-1)</f>
        <v>-36.88538336351229</v>
      </c>
      <c r="K35" s="1">
        <f>IF(Cálculos!L272&gt;0,Cálculos!L272,Cálculos!L273*-1)</f>
        <v>-1.0569283167950232</v>
      </c>
      <c r="L35" s="1">
        <f>IF(Cálculos!M272&gt;0,Cálculos!M272,Cálculos!M273*-1)</f>
        <v>-52.099042189498654</v>
      </c>
      <c r="M35" s="2">
        <f>IF(Cálculos!N272&gt;0,Cálculos!N272,Cálculos!N273*-1)</f>
        <v>-21.29680251679855</v>
      </c>
      <c r="N35" s="7">
        <f t="shared" si="0"/>
        <v>-193.65763852205998</v>
      </c>
    </row>
    <row r="36" spans="1:14" x14ac:dyDescent="0.2">
      <c r="A36" s="20">
        <f>+Cálculos!A38</f>
        <v>2003</v>
      </c>
      <c r="B36" s="1">
        <f>IF(Cálculos!C280&gt;0,Cálculos!C280,Cálculos!C281*-1)</f>
        <v>-7.7571637766240826</v>
      </c>
      <c r="C36" s="1">
        <f>IF(Cálculos!D280&gt;0,Cálculos!D280,Cálculos!D281*-1)</f>
        <v>0</v>
      </c>
      <c r="D36" s="1">
        <f>IF(Cálculos!E280&gt;0,Cálculos!E280,Cálculos!E281*-1)</f>
        <v>-3.5495771823066349</v>
      </c>
      <c r="E36" s="1">
        <f>IF(Cálculos!F280&gt;0,Cálculos!F280,Cálculos!F281*-1)</f>
        <v>-6.8629458456440133</v>
      </c>
      <c r="F36" s="1">
        <f>IF(Cálculos!G280&gt;0,Cálculos!G280,Cálculos!G281*-1)</f>
        <v>-23.657678622365758</v>
      </c>
      <c r="G36" s="1">
        <f>IF(Cálculos!H280&gt;0,Cálculos!H280,Cálculos!H281*-1)</f>
        <v>-19.893091638012081</v>
      </c>
      <c r="H36" s="1">
        <f>IF(Cálculos!I280&gt;0,Cálculos!I280,Cálculos!I281*-1)</f>
        <v>-23.351811970881023</v>
      </c>
      <c r="I36" s="1">
        <f>IF(Cálculos!J280&gt;0,Cálculos!J280,Cálculos!J281*-1)</f>
        <v>-36.800541679692017</v>
      </c>
      <c r="J36" s="1">
        <f>IF(Cálculos!K280&gt;0,Cálculos!K280,Cálculos!K281*-1)</f>
        <v>-26.423547907673075</v>
      </c>
      <c r="K36" s="1">
        <f>IF(Cálculos!L280&gt;0,Cálculos!L280,Cálculos!L281*-1)</f>
        <v>-76.256086506415429</v>
      </c>
      <c r="L36" s="1">
        <f>IF(Cálculos!M280&gt;0,Cálculos!M280,Cálculos!M281*-1)</f>
        <v>-73.437752860129507</v>
      </c>
      <c r="M36" s="2">
        <f>IF(Cálculos!N280&gt;0,Cálculos!N280,Cálculos!N281*-1)</f>
        <v>0</v>
      </c>
      <c r="N36" s="7">
        <f t="shared" si="0"/>
        <v>-297.99019798974359</v>
      </c>
    </row>
    <row r="37" spans="1:14" ht="13.5" thickBot="1" x14ac:dyDescent="0.25">
      <c r="A37" s="21">
        <f>+Cálculos!A39</f>
        <v>2004</v>
      </c>
      <c r="B37" s="3">
        <f>IF(Cálculos!C288&gt;0,Cálculos!C288,Cálculos!C289*-1)</f>
        <v>-45.668253132004239</v>
      </c>
      <c r="C37" s="3">
        <f>IF(Cálculos!D288&gt;0,Cálculos!D288,Cálculos!D289*-1)</f>
        <v>0</v>
      </c>
      <c r="D37" s="3">
        <f>IF(Cálculos!E288&gt;0,Cálculos!E288,Cálculos!E289*-1)</f>
        <v>0</v>
      </c>
      <c r="E37" s="3">
        <f>IF(Cálculos!F288&gt;0,Cálculos!F288,Cálculos!F289*-1)</f>
        <v>0</v>
      </c>
      <c r="F37" s="3">
        <f>IF(Cálculos!G288&gt;0,Cálculos!G288,Cálculos!G289*-1)</f>
        <v>-7.9897699883331725</v>
      </c>
      <c r="G37" s="3">
        <f>IF(Cálculos!H288&gt;0,Cálculos!H288,Cálculos!H289*-1)</f>
        <v>-7.6907069856115129</v>
      </c>
      <c r="H37" s="3">
        <f>IF(Cálculos!I288&gt;0,Cálculos!I288,Cálculos!I289*-1)</f>
        <v>-8.7751370407271239</v>
      </c>
      <c r="I37" s="3">
        <f>IF(Cálculos!J288&gt;0,Cálculos!J288,Cálculos!J289*-1)</f>
        <v>-20.886959468648143</v>
      </c>
      <c r="J37" s="3">
        <f>IF(Cálculos!K288&gt;0,Cálculos!K288,Cálculos!K289*-1)</f>
        <v>-26.12341363891835</v>
      </c>
      <c r="K37" s="3">
        <f>IF(Cálculos!L288&gt;0,Cálculos!L288,Cálculos!L289*-1)</f>
        <v>-59.782819693441311</v>
      </c>
      <c r="L37" s="3">
        <f>IF(Cálculos!M288&gt;0,Cálculos!M288,Cálculos!M289*-1)</f>
        <v>-49.165212251882018</v>
      </c>
      <c r="M37" s="4">
        <f>IF(Cálculos!N288&gt;0,Cálculos!N288,Cálculos!N289*-1)</f>
        <v>0</v>
      </c>
      <c r="N37" s="8">
        <f t="shared" si="0"/>
        <v>-226.08227219956589</v>
      </c>
    </row>
    <row r="38" spans="1:14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</row>
    <row r="39" spans="1:14" ht="13.5" thickBot="1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</row>
    <row r="40" spans="1:14" ht="22.5" customHeight="1" thickBot="1" x14ac:dyDescent="0.25">
      <c r="A40" s="170" t="s">
        <v>24</v>
      </c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2"/>
    </row>
    <row r="41" spans="1:14" ht="13.5" thickBot="1" x14ac:dyDescent="0.25">
      <c r="A41" s="22"/>
      <c r="B41" s="23" t="s">
        <v>0</v>
      </c>
      <c r="C41" s="23" t="s">
        <v>1</v>
      </c>
      <c r="D41" s="23" t="s">
        <v>2</v>
      </c>
      <c r="E41" s="23" t="s">
        <v>3</v>
      </c>
      <c r="F41" s="23" t="s">
        <v>4</v>
      </c>
      <c r="G41" s="23" t="s">
        <v>5</v>
      </c>
      <c r="H41" s="23" t="s">
        <v>6</v>
      </c>
      <c r="I41" s="23" t="s">
        <v>7</v>
      </c>
      <c r="J41" s="23" t="s">
        <v>22</v>
      </c>
      <c r="K41" s="23" t="s">
        <v>9</v>
      </c>
      <c r="L41" s="23" t="s">
        <v>10</v>
      </c>
      <c r="M41" s="24" t="s">
        <v>11</v>
      </c>
      <c r="N41" s="14" t="s">
        <v>28</v>
      </c>
    </row>
    <row r="42" spans="1:14" x14ac:dyDescent="0.2">
      <c r="A42" s="30">
        <v>0.01</v>
      </c>
      <c r="B42" s="32">
        <f>PERCENTILE(B$10:B$37,$A42)</f>
        <v>-59.117474039833411</v>
      </c>
      <c r="C42" s="33">
        <f t="shared" ref="C42:N43" si="1">PERCENTILE(C$10:C$37,$A42)</f>
        <v>-35.237795729338835</v>
      </c>
      <c r="D42" s="33">
        <f t="shared" si="1"/>
        <v>-56.027849135638284</v>
      </c>
      <c r="E42" s="33">
        <f t="shared" si="1"/>
        <v>-37.664776059975985</v>
      </c>
      <c r="F42" s="33">
        <f t="shared" si="1"/>
        <v>-36.138399759408607</v>
      </c>
      <c r="G42" s="33">
        <f t="shared" si="1"/>
        <v>-22.607561584589153</v>
      </c>
      <c r="H42" s="33">
        <f t="shared" si="1"/>
        <v>-25.740819978547535</v>
      </c>
      <c r="I42" s="33">
        <f t="shared" si="1"/>
        <v>-39.841881183103141</v>
      </c>
      <c r="J42" s="33">
        <f t="shared" si="1"/>
        <v>-55.840063300029264</v>
      </c>
      <c r="K42" s="33">
        <f t="shared" si="1"/>
        <v>-79.302174659297847</v>
      </c>
      <c r="L42" s="33">
        <f t="shared" si="1"/>
        <v>-75.69285457233569</v>
      </c>
      <c r="M42" s="31">
        <f t="shared" si="1"/>
        <v>-83.556481921669004</v>
      </c>
      <c r="N42" s="9">
        <f t="shared" si="1"/>
        <v>-399.74578540252031</v>
      </c>
    </row>
    <row r="43" spans="1:14" x14ac:dyDescent="0.2">
      <c r="A43" s="30">
        <v>0.02</v>
      </c>
      <c r="B43" s="34">
        <f t="shared" ref="B43:M71" si="2">PERCENTILE(B$10:B$37,$A43)</f>
        <v>-57.900863252506504</v>
      </c>
      <c r="C43" s="1">
        <f t="shared" si="1"/>
        <v>-34.609273833706183</v>
      </c>
      <c r="D43" s="1">
        <f t="shared" si="1"/>
        <v>-52.396449362386207</v>
      </c>
      <c r="E43" s="1">
        <f t="shared" si="1"/>
        <v>-35.934501581888433</v>
      </c>
      <c r="F43" s="1">
        <f t="shared" si="1"/>
        <v>-35.784208983463934</v>
      </c>
      <c r="G43" s="1">
        <f t="shared" si="1"/>
        <v>-22.302258032911006</v>
      </c>
      <c r="H43" s="1">
        <f t="shared" si="1"/>
        <v>-25.408066382303243</v>
      </c>
      <c r="I43" s="1">
        <f t="shared" si="1"/>
        <v>-39.418267426300218</v>
      </c>
      <c r="J43" s="1">
        <f t="shared" si="1"/>
        <v>-55.511288040260069</v>
      </c>
      <c r="K43" s="1">
        <f t="shared" si="1"/>
        <v>-78.175539315081053</v>
      </c>
      <c r="L43" s="1">
        <f t="shared" si="1"/>
        <v>-75.686005960410142</v>
      </c>
      <c r="M43" s="2">
        <f t="shared" si="1"/>
        <v>-74.812953020785784</v>
      </c>
      <c r="N43" s="7">
        <f t="shared" si="1"/>
        <v>-393.73078634932108</v>
      </c>
    </row>
    <row r="44" spans="1:14" x14ac:dyDescent="0.2">
      <c r="A44" s="30">
        <v>0.03</v>
      </c>
      <c r="B44" s="34">
        <f t="shared" si="2"/>
        <v>-56.68425246517959</v>
      </c>
      <c r="C44" s="1">
        <f t="shared" ref="C44:M52" si="3">PERCENTILE(C$10:C$37,$A44)</f>
        <v>-33.980751938073524</v>
      </c>
      <c r="D44" s="1">
        <f t="shared" si="3"/>
        <v>-48.765049589134122</v>
      </c>
      <c r="E44" s="1">
        <f t="shared" si="3"/>
        <v>-34.204227103800875</v>
      </c>
      <c r="F44" s="1">
        <f t="shared" si="3"/>
        <v>-35.430018207519261</v>
      </c>
      <c r="G44" s="1">
        <f t="shared" si="3"/>
        <v>-21.996954481232855</v>
      </c>
      <c r="H44" s="1">
        <f t="shared" si="3"/>
        <v>-25.075312786058955</v>
      </c>
      <c r="I44" s="1">
        <f t="shared" si="3"/>
        <v>-38.994653669497296</v>
      </c>
      <c r="J44" s="1">
        <f t="shared" si="3"/>
        <v>-55.182512780490875</v>
      </c>
      <c r="K44" s="1">
        <f t="shared" si="3"/>
        <v>-77.048903970864274</v>
      </c>
      <c r="L44" s="1">
        <f t="shared" si="3"/>
        <v>-75.67915734848458</v>
      </c>
      <c r="M44" s="2">
        <f t="shared" si="3"/>
        <v>-66.06942411990255</v>
      </c>
      <c r="N44" s="7">
        <f t="shared" ref="N44:N107" si="4">PERCENTILE(N$10:N$37,$A44)</f>
        <v>-387.71578729612179</v>
      </c>
    </row>
    <row r="45" spans="1:14" x14ac:dyDescent="0.2">
      <c r="A45" s="30">
        <v>0.04</v>
      </c>
      <c r="B45" s="34">
        <f t="shared" si="2"/>
        <v>-55.01532968287836</v>
      </c>
      <c r="C45" s="1">
        <f t="shared" si="3"/>
        <v>-32.680008835703937</v>
      </c>
      <c r="D45" s="1">
        <f t="shared" si="3"/>
        <v>-45.089090674900383</v>
      </c>
      <c r="E45" s="1">
        <f t="shared" si="3"/>
        <v>-32.806093398130123</v>
      </c>
      <c r="F45" s="1">
        <f t="shared" si="3"/>
        <v>-34.833427863969852</v>
      </c>
      <c r="G45" s="1">
        <f t="shared" si="3"/>
        <v>-21.754946440135434</v>
      </c>
      <c r="H45" s="1">
        <f t="shared" si="3"/>
        <v>-24.758678860373561</v>
      </c>
      <c r="I45" s="1">
        <f t="shared" si="3"/>
        <v>-38.563483818260572</v>
      </c>
      <c r="J45" s="1">
        <f t="shared" si="3"/>
        <v>-54.805529114889687</v>
      </c>
      <c r="K45" s="1">
        <f t="shared" si="3"/>
        <v>-76.066518755567245</v>
      </c>
      <c r="L45" s="1">
        <f t="shared" si="3"/>
        <v>-75.625760508571389</v>
      </c>
      <c r="M45" s="2">
        <f t="shared" si="3"/>
        <v>-59.636507103407709</v>
      </c>
      <c r="N45" s="7">
        <f t="shared" si="4"/>
        <v>-381.42935707967558</v>
      </c>
    </row>
    <row r="46" spans="1:14" x14ac:dyDescent="0.2">
      <c r="A46" s="30">
        <v>0.05</v>
      </c>
      <c r="B46" s="34">
        <f t="shared" si="2"/>
        <v>-52.272165912513131</v>
      </c>
      <c r="C46" s="1">
        <f t="shared" si="3"/>
        <v>-29.782740367334146</v>
      </c>
      <c r="D46" s="1">
        <f t="shared" si="3"/>
        <v>-41.307303800835186</v>
      </c>
      <c r="E46" s="1">
        <f t="shared" si="3"/>
        <v>-32.196794026949291</v>
      </c>
      <c r="F46" s="1">
        <f t="shared" si="3"/>
        <v>-33.661138547359187</v>
      </c>
      <c r="G46" s="1">
        <f t="shared" si="3"/>
        <v>-21.663265236667243</v>
      </c>
      <c r="H46" s="1">
        <f t="shared" si="3"/>
        <v>-24.480329152265558</v>
      </c>
      <c r="I46" s="1">
        <f t="shared" si="3"/>
        <v>-38.114368242743552</v>
      </c>
      <c r="J46" s="1">
        <f t="shared" si="3"/>
        <v>-54.314050485437512</v>
      </c>
      <c r="K46" s="1">
        <f t="shared" si="3"/>
        <v>-75.42672759645464</v>
      </c>
      <c r="L46" s="1">
        <f t="shared" si="3"/>
        <v>-75.461811627187529</v>
      </c>
      <c r="M46" s="2">
        <f t="shared" si="3"/>
        <v>-58.691293312335269</v>
      </c>
      <c r="N46" s="7">
        <f t="shared" si="4"/>
        <v>-374.49827785051775</v>
      </c>
    </row>
    <row r="47" spans="1:14" x14ac:dyDescent="0.2">
      <c r="A47" s="30">
        <v>0.06</v>
      </c>
      <c r="B47" s="34">
        <f t="shared" si="2"/>
        <v>-49.529002142147895</v>
      </c>
      <c r="C47" s="1">
        <f t="shared" si="3"/>
        <v>-26.885471898964354</v>
      </c>
      <c r="D47" s="1">
        <f t="shared" si="3"/>
        <v>-37.525516926769981</v>
      </c>
      <c r="E47" s="1">
        <f t="shared" si="3"/>
        <v>-31.587494655768452</v>
      </c>
      <c r="F47" s="1">
        <f t="shared" si="3"/>
        <v>-32.488849230748528</v>
      </c>
      <c r="G47" s="1">
        <f t="shared" si="3"/>
        <v>-21.571584033199048</v>
      </c>
      <c r="H47" s="1">
        <f t="shared" si="3"/>
        <v>-24.201979444157551</v>
      </c>
      <c r="I47" s="1">
        <f t="shared" si="3"/>
        <v>-37.66525266722654</v>
      </c>
      <c r="J47" s="1">
        <f t="shared" si="3"/>
        <v>-53.822571855985338</v>
      </c>
      <c r="K47" s="1">
        <f t="shared" si="3"/>
        <v>-74.78693643734205</v>
      </c>
      <c r="L47" s="1">
        <f t="shared" si="3"/>
        <v>-75.29786274580367</v>
      </c>
      <c r="M47" s="2">
        <f t="shared" si="3"/>
        <v>-57.746079521262828</v>
      </c>
      <c r="N47" s="7">
        <f t="shared" si="4"/>
        <v>-367.56719862135998</v>
      </c>
    </row>
    <row r="48" spans="1:14" x14ac:dyDescent="0.2">
      <c r="A48" s="30">
        <v>7.0000000000000007E-2</v>
      </c>
      <c r="B48" s="34">
        <f t="shared" si="2"/>
        <v>-46.785838371782667</v>
      </c>
      <c r="C48" s="1">
        <f t="shared" si="3"/>
        <v>-23.98820343059456</v>
      </c>
      <c r="D48" s="1">
        <f t="shared" si="3"/>
        <v>-33.743730052704784</v>
      </c>
      <c r="E48" s="1">
        <f t="shared" si="3"/>
        <v>-30.978195284587613</v>
      </c>
      <c r="F48" s="1">
        <f t="shared" si="3"/>
        <v>-31.316559914137862</v>
      </c>
      <c r="G48" s="1">
        <f t="shared" si="3"/>
        <v>-21.479902829730857</v>
      </c>
      <c r="H48" s="1">
        <f t="shared" si="3"/>
        <v>-23.923629736049545</v>
      </c>
      <c r="I48" s="1">
        <f t="shared" si="3"/>
        <v>-37.21613709170952</v>
      </c>
      <c r="J48" s="1">
        <f t="shared" si="3"/>
        <v>-53.33109322653317</v>
      </c>
      <c r="K48" s="1">
        <f t="shared" si="3"/>
        <v>-74.147145278229445</v>
      </c>
      <c r="L48" s="1">
        <f t="shared" si="3"/>
        <v>-75.13391386441981</v>
      </c>
      <c r="M48" s="2">
        <f t="shared" si="3"/>
        <v>-56.800865730190388</v>
      </c>
      <c r="N48" s="7">
        <f t="shared" si="4"/>
        <v>-360.6361193922022</v>
      </c>
    </row>
    <row r="49" spans="1:14" x14ac:dyDescent="0.2">
      <c r="A49" s="30">
        <v>0.08</v>
      </c>
      <c r="B49" s="34">
        <f t="shared" si="2"/>
        <v>-44.068151643758085</v>
      </c>
      <c r="C49" s="1">
        <f t="shared" si="3"/>
        <v>-22.521087322306883</v>
      </c>
      <c r="D49" s="1">
        <f t="shared" si="3"/>
        <v>-29.552993009263986</v>
      </c>
      <c r="E49" s="1">
        <f t="shared" si="3"/>
        <v>-30.491865189016139</v>
      </c>
      <c r="F49" s="1">
        <f t="shared" si="3"/>
        <v>-30.536858623457785</v>
      </c>
      <c r="G49" s="1">
        <f t="shared" si="3"/>
        <v>-21.439114633969059</v>
      </c>
      <c r="H49" s="1">
        <f t="shared" si="3"/>
        <v>-23.801248967356759</v>
      </c>
      <c r="I49" s="1">
        <f t="shared" si="3"/>
        <v>-36.995944495498676</v>
      </c>
      <c r="J49" s="1">
        <f t="shared" si="3"/>
        <v>-52.664086707984495</v>
      </c>
      <c r="K49" s="1">
        <f t="shared" si="3"/>
        <v>-73.821331918485342</v>
      </c>
      <c r="L49" s="1">
        <f t="shared" si="3"/>
        <v>-74.806421153215339</v>
      </c>
      <c r="M49" s="2">
        <f t="shared" si="3"/>
        <v>-55.722110542785686</v>
      </c>
      <c r="N49" s="7">
        <f t="shared" si="4"/>
        <v>-356.80818569790762</v>
      </c>
    </row>
    <row r="50" spans="1:14" x14ac:dyDescent="0.2">
      <c r="A50" s="30">
        <v>0.09</v>
      </c>
      <c r="B50" s="34">
        <f t="shared" si="2"/>
        <v>-41.367980382342708</v>
      </c>
      <c r="C50" s="1">
        <f t="shared" si="3"/>
        <v>-22.037200961575657</v>
      </c>
      <c r="D50" s="1">
        <f t="shared" si="3"/>
        <v>-25.081102724377473</v>
      </c>
      <c r="E50" s="1">
        <f t="shared" si="3"/>
        <v>-30.090076470426101</v>
      </c>
      <c r="F50" s="1">
        <f t="shared" si="3"/>
        <v>-30.027061600604988</v>
      </c>
      <c r="G50" s="1">
        <f t="shared" si="3"/>
        <v>-21.433315381005407</v>
      </c>
      <c r="H50" s="1">
        <f t="shared" si="3"/>
        <v>-23.786096844511938</v>
      </c>
      <c r="I50" s="1">
        <f t="shared" si="3"/>
        <v>-36.93313644756082</v>
      </c>
      <c r="J50" s="1">
        <f t="shared" si="3"/>
        <v>-51.87640476568199</v>
      </c>
      <c r="K50" s="1">
        <f t="shared" si="3"/>
        <v>-73.711378295807094</v>
      </c>
      <c r="L50" s="1">
        <f t="shared" si="3"/>
        <v>-74.366492059009175</v>
      </c>
      <c r="M50" s="2">
        <f t="shared" si="3"/>
        <v>-54.551545645402562</v>
      </c>
      <c r="N50" s="7">
        <f t="shared" si="4"/>
        <v>-355.11366455883149</v>
      </c>
    </row>
    <row r="51" spans="1:14" x14ac:dyDescent="0.2">
      <c r="A51" s="30">
        <v>0.1</v>
      </c>
      <c r="B51" s="34">
        <f t="shared" si="2"/>
        <v>-38.667809120927316</v>
      </c>
      <c r="C51" s="1">
        <f t="shared" si="3"/>
        <v>-21.553314600844431</v>
      </c>
      <c r="D51" s="1">
        <f t="shared" si="3"/>
        <v>-20.609212439490943</v>
      </c>
      <c r="E51" s="1">
        <f t="shared" si="3"/>
        <v>-29.688287751836064</v>
      </c>
      <c r="F51" s="1">
        <f t="shared" si="3"/>
        <v>-29.517264577752186</v>
      </c>
      <c r="G51" s="1">
        <f t="shared" si="3"/>
        <v>-21.427516128041756</v>
      </c>
      <c r="H51" s="1">
        <f t="shared" si="3"/>
        <v>-23.770944721667114</v>
      </c>
      <c r="I51" s="1">
        <f t="shared" si="3"/>
        <v>-36.870328399622963</v>
      </c>
      <c r="J51" s="1">
        <f t="shared" si="3"/>
        <v>-51.088722823379477</v>
      </c>
      <c r="K51" s="1">
        <f t="shared" si="3"/>
        <v>-73.601424673128847</v>
      </c>
      <c r="L51" s="1">
        <f t="shared" si="3"/>
        <v>-73.926562964803011</v>
      </c>
      <c r="M51" s="2">
        <f t="shared" si="3"/>
        <v>-53.380980748019425</v>
      </c>
      <c r="N51" s="7">
        <f t="shared" si="4"/>
        <v>-353.41914341975541</v>
      </c>
    </row>
    <row r="52" spans="1:14" x14ac:dyDescent="0.2">
      <c r="A52" s="30">
        <v>0.11</v>
      </c>
      <c r="B52" s="34">
        <f t="shared" si="2"/>
        <v>-35.967637859511939</v>
      </c>
      <c r="C52" s="1">
        <f t="shared" si="3"/>
        <v>-21.069428240113204</v>
      </c>
      <c r="D52" s="1">
        <f t="shared" si="3"/>
        <v>-16.137322154604423</v>
      </c>
      <c r="E52" s="1">
        <f t="shared" si="3"/>
        <v>-29.286499033246027</v>
      </c>
      <c r="F52" s="1">
        <f t="shared" si="3"/>
        <v>-29.007467554899389</v>
      </c>
      <c r="G52" s="1">
        <f t="shared" si="3"/>
        <v>-21.421716875078101</v>
      </c>
      <c r="H52" s="1">
        <f t="shared" si="3"/>
        <v>-23.755792598822293</v>
      </c>
      <c r="I52" s="1">
        <f t="shared" si="3"/>
        <v>-36.807520351685113</v>
      </c>
      <c r="J52" s="1">
        <f t="shared" si="3"/>
        <v>-50.301040881076965</v>
      </c>
      <c r="K52" s="1">
        <f t="shared" si="3"/>
        <v>-73.491471050450613</v>
      </c>
      <c r="L52" s="1">
        <f t="shared" si="3"/>
        <v>-73.486633870596862</v>
      </c>
      <c r="M52" s="2">
        <f t="shared" si="3"/>
        <v>-52.210415850636295</v>
      </c>
      <c r="N52" s="7">
        <f t="shared" si="4"/>
        <v>-351.72462228067928</v>
      </c>
    </row>
    <row r="53" spans="1:14" x14ac:dyDescent="0.2">
      <c r="A53" s="30">
        <v>0.12</v>
      </c>
      <c r="B53" s="34">
        <f t="shared" si="2"/>
        <v>-34.726550497138824</v>
      </c>
      <c r="C53" s="1">
        <f t="shared" ref="C53:M54" si="5">PERCENTILE(C$10:C$37,$A53)</f>
        <v>-18.759817003406205</v>
      </c>
      <c r="D53" s="1">
        <f t="shared" si="5"/>
        <v>-13.307717722058239</v>
      </c>
      <c r="E53" s="1">
        <f t="shared" si="5"/>
        <v>-27.434468563238767</v>
      </c>
      <c r="F53" s="1">
        <f t="shared" si="5"/>
        <v>-28.708784558612951</v>
      </c>
      <c r="G53" s="1">
        <f t="shared" si="5"/>
        <v>-21.251220358544693</v>
      </c>
      <c r="H53" s="1">
        <f t="shared" si="5"/>
        <v>-23.657557735520601</v>
      </c>
      <c r="I53" s="1">
        <f t="shared" si="5"/>
        <v>-36.588690645375813</v>
      </c>
      <c r="J53" s="1">
        <f t="shared" si="5"/>
        <v>-49.658743597365159</v>
      </c>
      <c r="K53" s="1">
        <f t="shared" si="5"/>
        <v>-72.973591719802158</v>
      </c>
      <c r="L53" s="1">
        <f t="shared" si="5"/>
        <v>-72.488780717905257</v>
      </c>
      <c r="M53" s="2">
        <f t="shared" si="5"/>
        <v>-51.197591555047531</v>
      </c>
      <c r="N53" s="7">
        <f t="shared" si="4"/>
        <v>-350.96142668772688</v>
      </c>
    </row>
    <row r="54" spans="1:14" x14ac:dyDescent="0.2">
      <c r="A54" s="30">
        <v>0.13</v>
      </c>
      <c r="B54" s="34">
        <f t="shared" si="2"/>
        <v>-33.667848622145996</v>
      </c>
      <c r="C54" s="1">
        <f t="shared" si="5"/>
        <v>-16.221990157202239</v>
      </c>
      <c r="D54" s="1">
        <f t="shared" si="5"/>
        <v>-10.683399021054605</v>
      </c>
      <c r="E54" s="1">
        <f t="shared" si="5"/>
        <v>-25.401157874304364</v>
      </c>
      <c r="F54" s="1">
        <f t="shared" si="5"/>
        <v>-28.436490815647311</v>
      </c>
      <c r="G54" s="1">
        <f t="shared" si="5"/>
        <v>-21.060136684065064</v>
      </c>
      <c r="H54" s="1">
        <f t="shared" si="5"/>
        <v>-23.548937529661803</v>
      </c>
      <c r="I54" s="1">
        <f t="shared" si="5"/>
        <v>-36.350358231770088</v>
      </c>
      <c r="J54" s="1">
        <f t="shared" si="5"/>
        <v>-49.034619395977188</v>
      </c>
      <c r="K54" s="1">
        <f t="shared" si="5"/>
        <v>-72.404721675657441</v>
      </c>
      <c r="L54" s="1">
        <f t="shared" si="5"/>
        <v>-71.421187057902983</v>
      </c>
      <c r="M54" s="2">
        <f t="shared" si="5"/>
        <v>-50.204484834683072</v>
      </c>
      <c r="N54" s="7">
        <f t="shared" si="4"/>
        <v>-350.31464678803991</v>
      </c>
    </row>
    <row r="55" spans="1:14" x14ac:dyDescent="0.2">
      <c r="A55" s="30">
        <v>0.14000000000000001</v>
      </c>
      <c r="B55" s="34">
        <f t="shared" si="2"/>
        <v>-32.609146747153169</v>
      </c>
      <c r="C55" s="1">
        <f t="shared" ref="C55:M70" si="6">PERCENTILE(C$10:C$37,$A55)</f>
        <v>-13.684163310998265</v>
      </c>
      <c r="D55" s="1">
        <f t="shared" si="6"/>
        <v>-8.0590803200509598</v>
      </c>
      <c r="E55" s="1">
        <f t="shared" si="6"/>
        <v>-23.36784718536995</v>
      </c>
      <c r="F55" s="1">
        <f t="shared" si="6"/>
        <v>-28.164197072681667</v>
      </c>
      <c r="G55" s="1">
        <f t="shared" si="6"/>
        <v>-20.869053009585432</v>
      </c>
      <c r="H55" s="1">
        <f t="shared" si="6"/>
        <v>-23.440317323803008</v>
      </c>
      <c r="I55" s="1">
        <f t="shared" si="6"/>
        <v>-36.112025818164362</v>
      </c>
      <c r="J55" s="1">
        <f t="shared" si="6"/>
        <v>-48.410495194589217</v>
      </c>
      <c r="K55" s="1">
        <f t="shared" si="6"/>
        <v>-71.83585163151271</v>
      </c>
      <c r="L55" s="1">
        <f t="shared" si="6"/>
        <v>-70.353593397900696</v>
      </c>
      <c r="M55" s="2">
        <f t="shared" si="6"/>
        <v>-49.211378114318599</v>
      </c>
      <c r="N55" s="7">
        <f t="shared" si="4"/>
        <v>-349.66786688835299</v>
      </c>
    </row>
    <row r="56" spans="1:14" x14ac:dyDescent="0.2">
      <c r="A56" s="30">
        <v>0.15</v>
      </c>
      <c r="B56" s="34">
        <f t="shared" si="2"/>
        <v>-31.43873227229853</v>
      </c>
      <c r="C56" s="1">
        <f t="shared" si="6"/>
        <v>-11.485795465127724</v>
      </c>
      <c r="D56" s="1">
        <f t="shared" si="6"/>
        <v>-5.8422040022622586</v>
      </c>
      <c r="E56" s="1">
        <f t="shared" si="6"/>
        <v>-21.656380433228723</v>
      </c>
      <c r="F56" s="1">
        <f t="shared" si="6"/>
        <v>-27.728095623203579</v>
      </c>
      <c r="G56" s="1">
        <f t="shared" si="6"/>
        <v>-20.672342022613275</v>
      </c>
      <c r="H56" s="1">
        <f t="shared" si="6"/>
        <v>-23.288577376476773</v>
      </c>
      <c r="I56" s="1">
        <f t="shared" si="6"/>
        <v>-35.795724466175756</v>
      </c>
      <c r="J56" s="1">
        <f t="shared" si="6"/>
        <v>-47.898446208274436</v>
      </c>
      <c r="K56" s="1">
        <f t="shared" si="6"/>
        <v>-71.343011420295454</v>
      </c>
      <c r="L56" s="1">
        <f t="shared" si="6"/>
        <v>-69.344579237685693</v>
      </c>
      <c r="M56" s="2">
        <f t="shared" si="6"/>
        <v>-48.237188382659319</v>
      </c>
      <c r="N56" s="7">
        <f t="shared" si="4"/>
        <v>-349.09620518631897</v>
      </c>
    </row>
    <row r="57" spans="1:14" x14ac:dyDescent="0.2">
      <c r="A57" s="30">
        <v>0.16</v>
      </c>
      <c r="B57" s="34">
        <f t="shared" si="2"/>
        <v>-29.776782358051914</v>
      </c>
      <c r="C57" s="1">
        <f t="shared" si="6"/>
        <v>-10.78104722072425</v>
      </c>
      <c r="D57" s="1">
        <f t="shared" si="6"/>
        <v>-5.4180741706192777</v>
      </c>
      <c r="E57" s="1">
        <f t="shared" si="6"/>
        <v>-21.36102700297749</v>
      </c>
      <c r="F57" s="1">
        <f t="shared" si="6"/>
        <v>-26.571240265070724</v>
      </c>
      <c r="G57" s="1">
        <f t="shared" si="6"/>
        <v>-20.450870860673987</v>
      </c>
      <c r="H57" s="1">
        <f t="shared" si="6"/>
        <v>-22.947110566693834</v>
      </c>
      <c r="I57" s="1">
        <f t="shared" si="6"/>
        <v>-35.136359785302488</v>
      </c>
      <c r="J57" s="1">
        <f t="shared" si="6"/>
        <v>-47.879528168281666</v>
      </c>
      <c r="K57" s="1">
        <f t="shared" si="6"/>
        <v>-71.184702473959021</v>
      </c>
      <c r="L57" s="1">
        <f t="shared" si="6"/>
        <v>-68.59331487653472</v>
      </c>
      <c r="M57" s="2">
        <f t="shared" si="6"/>
        <v>-47.346233401302868</v>
      </c>
      <c r="N57" s="7">
        <f t="shared" si="4"/>
        <v>-348.85506355395785</v>
      </c>
    </row>
    <row r="58" spans="1:14" x14ac:dyDescent="0.2">
      <c r="A58" s="30">
        <v>0.17</v>
      </c>
      <c r="B58" s="34">
        <f t="shared" si="2"/>
        <v>-28.114832443805298</v>
      </c>
      <c r="C58" s="1">
        <f t="shared" si="6"/>
        <v>-10.076298976320775</v>
      </c>
      <c r="D58" s="1">
        <f t="shared" si="6"/>
        <v>-4.9939443389762967</v>
      </c>
      <c r="E58" s="1">
        <f t="shared" si="6"/>
        <v>-21.065673572726254</v>
      </c>
      <c r="F58" s="1">
        <f t="shared" si="6"/>
        <v>-25.414384906937865</v>
      </c>
      <c r="G58" s="1">
        <f t="shared" si="6"/>
        <v>-20.229399698734699</v>
      </c>
      <c r="H58" s="1">
        <f t="shared" si="6"/>
        <v>-22.60564375691089</v>
      </c>
      <c r="I58" s="1">
        <f t="shared" si="6"/>
        <v>-34.476995104429214</v>
      </c>
      <c r="J58" s="1">
        <f t="shared" si="6"/>
        <v>-47.860610128288904</v>
      </c>
      <c r="K58" s="1">
        <f t="shared" si="6"/>
        <v>-71.026393527622588</v>
      </c>
      <c r="L58" s="1">
        <f t="shared" si="6"/>
        <v>-67.842050515383747</v>
      </c>
      <c r="M58" s="2">
        <f t="shared" si="6"/>
        <v>-46.455278419946417</v>
      </c>
      <c r="N58" s="7">
        <f t="shared" si="4"/>
        <v>-348.61392192159678</v>
      </c>
    </row>
    <row r="59" spans="1:14" x14ac:dyDescent="0.2">
      <c r="A59" s="30">
        <v>0.18</v>
      </c>
      <c r="B59" s="34">
        <f t="shared" si="2"/>
        <v>-26.452882529558693</v>
      </c>
      <c r="C59" s="1">
        <f t="shared" si="6"/>
        <v>-9.3715507319173046</v>
      </c>
      <c r="D59" s="1">
        <f t="shared" si="6"/>
        <v>-4.5698145073333194</v>
      </c>
      <c r="E59" s="1">
        <f t="shared" si="6"/>
        <v>-20.770320142475025</v>
      </c>
      <c r="F59" s="1">
        <f t="shared" si="6"/>
        <v>-24.257529548805017</v>
      </c>
      <c r="G59" s="1">
        <f t="shared" si="6"/>
        <v>-20.007928536795415</v>
      </c>
      <c r="H59" s="1">
        <f t="shared" si="6"/>
        <v>-22.26417694712795</v>
      </c>
      <c r="I59" s="1">
        <f t="shared" si="6"/>
        <v>-33.817630423555954</v>
      </c>
      <c r="J59" s="1">
        <f t="shared" si="6"/>
        <v>-47.841692088296135</v>
      </c>
      <c r="K59" s="1">
        <f t="shared" si="6"/>
        <v>-70.868084581286155</v>
      </c>
      <c r="L59" s="1">
        <f t="shared" si="6"/>
        <v>-67.090786154232774</v>
      </c>
      <c r="M59" s="2">
        <f t="shared" si="6"/>
        <v>-45.564323438589973</v>
      </c>
      <c r="N59" s="7">
        <f t="shared" si="4"/>
        <v>-348.37278028923566</v>
      </c>
    </row>
    <row r="60" spans="1:14" x14ac:dyDescent="0.2">
      <c r="A60" s="30">
        <v>0.19</v>
      </c>
      <c r="B60" s="34">
        <f t="shared" si="2"/>
        <v>-25.34973197559037</v>
      </c>
      <c r="C60" s="1">
        <f t="shared" si="6"/>
        <v>-8.5005874110901871</v>
      </c>
      <c r="D60" s="1">
        <f t="shared" si="6"/>
        <v>-4.2458539754720164</v>
      </c>
      <c r="E60" s="1">
        <f t="shared" si="6"/>
        <v>-20.387913125910085</v>
      </c>
      <c r="F60" s="1">
        <f t="shared" si="6"/>
        <v>-23.44561893782662</v>
      </c>
      <c r="G60" s="1">
        <f t="shared" si="6"/>
        <v>-19.752058955310332</v>
      </c>
      <c r="H60" s="1">
        <f t="shared" si="6"/>
        <v>-21.967660933333622</v>
      </c>
      <c r="I60" s="1">
        <f t="shared" si="6"/>
        <v>-33.408224156918486</v>
      </c>
      <c r="J60" s="1">
        <f t="shared" si="6"/>
        <v>-47.718741624427643</v>
      </c>
      <c r="K60" s="1">
        <f t="shared" si="6"/>
        <v>-70.392853639523082</v>
      </c>
      <c r="L60" s="1">
        <f t="shared" si="6"/>
        <v>-66.45636145706051</v>
      </c>
      <c r="M60" s="2">
        <f t="shared" si="6"/>
        <v>-45.082697306348358</v>
      </c>
      <c r="N60" s="7">
        <f t="shared" si="4"/>
        <v>-347.9368267659018</v>
      </c>
    </row>
    <row r="61" spans="1:14" x14ac:dyDescent="0.2">
      <c r="A61" s="30">
        <v>0.2</v>
      </c>
      <c r="B61" s="34">
        <f t="shared" si="2"/>
        <v>-24.8483653480756</v>
      </c>
      <c r="C61" s="1">
        <f t="shared" si="6"/>
        <v>-7.4506232387299161</v>
      </c>
      <c r="D61" s="1">
        <f t="shared" si="6"/>
        <v>-4.0297680741448287</v>
      </c>
      <c r="E61" s="1">
        <f t="shared" si="6"/>
        <v>-19.911756093314999</v>
      </c>
      <c r="F61" s="1">
        <f t="shared" si="6"/>
        <v>-23.005187285322254</v>
      </c>
      <c r="G61" s="1">
        <f t="shared" si="6"/>
        <v>-19.459144922006704</v>
      </c>
      <c r="H61" s="1">
        <f t="shared" si="6"/>
        <v>-21.719553469065488</v>
      </c>
      <c r="I61" s="1">
        <f t="shared" si="6"/>
        <v>-33.268003874842648</v>
      </c>
      <c r="J61" s="1">
        <f t="shared" si="6"/>
        <v>-47.483756242539144</v>
      </c>
      <c r="K61" s="1">
        <f t="shared" si="6"/>
        <v>-69.576322087300539</v>
      </c>
      <c r="L61" s="1">
        <f t="shared" si="6"/>
        <v>-65.947764090326871</v>
      </c>
      <c r="M61" s="2">
        <f t="shared" si="6"/>
        <v>-45.041886857768873</v>
      </c>
      <c r="N61" s="7">
        <f t="shared" si="4"/>
        <v>-347.29107582152039</v>
      </c>
    </row>
    <row r="62" spans="1:14" x14ac:dyDescent="0.2">
      <c r="A62" s="30">
        <v>0.21</v>
      </c>
      <c r="B62" s="34">
        <f t="shared" si="2"/>
        <v>-24.34699872056083</v>
      </c>
      <c r="C62" s="1">
        <f t="shared" si="6"/>
        <v>-6.4006590663696485</v>
      </c>
      <c r="D62" s="1">
        <f t="shared" si="6"/>
        <v>-3.8136821728176415</v>
      </c>
      <c r="E62" s="1">
        <f t="shared" si="6"/>
        <v>-19.435599060719913</v>
      </c>
      <c r="F62" s="1">
        <f t="shared" si="6"/>
        <v>-22.564755632817892</v>
      </c>
      <c r="G62" s="1">
        <f t="shared" si="6"/>
        <v>-19.166230888703076</v>
      </c>
      <c r="H62" s="1">
        <f t="shared" si="6"/>
        <v>-21.471446004797357</v>
      </c>
      <c r="I62" s="1">
        <f t="shared" si="6"/>
        <v>-33.127783592766818</v>
      </c>
      <c r="J62" s="1">
        <f t="shared" si="6"/>
        <v>-47.248770860650637</v>
      </c>
      <c r="K62" s="1">
        <f t="shared" si="6"/>
        <v>-68.759790535078011</v>
      </c>
      <c r="L62" s="1">
        <f t="shared" si="6"/>
        <v>-65.439166723593232</v>
      </c>
      <c r="M62" s="2">
        <f t="shared" si="6"/>
        <v>-45.001076409189395</v>
      </c>
      <c r="N62" s="7">
        <f t="shared" si="4"/>
        <v>-346.64532487713899</v>
      </c>
    </row>
    <row r="63" spans="1:14" x14ac:dyDescent="0.2">
      <c r="A63" s="30">
        <v>0.22</v>
      </c>
      <c r="B63" s="34">
        <f t="shared" si="2"/>
        <v>-23.84563209304606</v>
      </c>
      <c r="C63" s="1">
        <f t="shared" si="6"/>
        <v>-5.3506948940093775</v>
      </c>
      <c r="D63" s="1">
        <f t="shared" si="6"/>
        <v>-3.5975962714904539</v>
      </c>
      <c r="E63" s="1">
        <f t="shared" si="6"/>
        <v>-18.95944202812483</v>
      </c>
      <c r="F63" s="1">
        <f t="shared" si="6"/>
        <v>-22.124323980313527</v>
      </c>
      <c r="G63" s="1">
        <f t="shared" si="6"/>
        <v>-18.873316855399448</v>
      </c>
      <c r="H63" s="1">
        <f t="shared" si="6"/>
        <v>-21.223338540529227</v>
      </c>
      <c r="I63" s="1">
        <f t="shared" si="6"/>
        <v>-32.98756331069098</v>
      </c>
      <c r="J63" s="1">
        <f t="shared" si="6"/>
        <v>-47.013785478762131</v>
      </c>
      <c r="K63" s="1">
        <f t="shared" si="6"/>
        <v>-67.943258982855468</v>
      </c>
      <c r="L63" s="1">
        <f t="shared" si="6"/>
        <v>-64.930569356859593</v>
      </c>
      <c r="M63" s="2">
        <f t="shared" si="6"/>
        <v>-44.960265960609917</v>
      </c>
      <c r="N63" s="7">
        <f t="shared" si="4"/>
        <v>-345.99957393275758</v>
      </c>
    </row>
    <row r="64" spans="1:14" x14ac:dyDescent="0.2">
      <c r="A64" s="30">
        <v>0.23</v>
      </c>
      <c r="B64" s="34">
        <f t="shared" si="2"/>
        <v>-20.832095184820901</v>
      </c>
      <c r="C64" s="1">
        <f t="shared" si="6"/>
        <v>-5.0199027777904472</v>
      </c>
      <c r="D64" s="1">
        <f t="shared" si="6"/>
        <v>-3.472246109237664</v>
      </c>
      <c r="E64" s="1">
        <f t="shared" si="6"/>
        <v>-18.343208597479506</v>
      </c>
      <c r="F64" s="1">
        <f t="shared" si="6"/>
        <v>-21.937092322738607</v>
      </c>
      <c r="G64" s="1">
        <f t="shared" si="6"/>
        <v>-18.791297605948799</v>
      </c>
      <c r="H64" s="1">
        <f t="shared" si="6"/>
        <v>-21.091590859675335</v>
      </c>
      <c r="I64" s="1">
        <f t="shared" si="6"/>
        <v>-32.413444378733921</v>
      </c>
      <c r="J64" s="1">
        <f t="shared" si="6"/>
        <v>-46.437118411057462</v>
      </c>
      <c r="K64" s="1">
        <f t="shared" si="6"/>
        <v>-67.578233174885398</v>
      </c>
      <c r="L64" s="1">
        <f t="shared" si="6"/>
        <v>-64.412976261454602</v>
      </c>
      <c r="M64" s="2">
        <f t="shared" si="6"/>
        <v>-44.071524205063461</v>
      </c>
      <c r="N64" s="7">
        <f t="shared" si="4"/>
        <v>-345.67091917816788</v>
      </c>
    </row>
    <row r="65" spans="1:14" x14ac:dyDescent="0.2">
      <c r="A65" s="30">
        <v>0.24</v>
      </c>
      <c r="B65" s="34">
        <f t="shared" si="2"/>
        <v>-17.100795339249917</v>
      </c>
      <c r="C65" s="1">
        <f t="shared" si="6"/>
        <v>-4.894588391897611</v>
      </c>
      <c r="D65" s="1">
        <f t="shared" si="6"/>
        <v>-3.3728204438632732</v>
      </c>
      <c r="E65" s="1">
        <f t="shared" si="6"/>
        <v>-17.68695333881983</v>
      </c>
      <c r="F65" s="1">
        <f t="shared" si="6"/>
        <v>-21.822203520857816</v>
      </c>
      <c r="G65" s="1">
        <f t="shared" si="6"/>
        <v>-18.769534009027574</v>
      </c>
      <c r="H65" s="1">
        <f t="shared" si="6"/>
        <v>-20.99308883122551</v>
      </c>
      <c r="I65" s="1">
        <f t="shared" si="6"/>
        <v>-31.715354403953654</v>
      </c>
      <c r="J65" s="1">
        <f t="shared" si="6"/>
        <v>-45.762828004548169</v>
      </c>
      <c r="K65" s="1">
        <f t="shared" si="6"/>
        <v>-67.342209008130311</v>
      </c>
      <c r="L65" s="1">
        <f t="shared" si="6"/>
        <v>-63.892812957857799</v>
      </c>
      <c r="M65" s="2">
        <f t="shared" si="6"/>
        <v>-42.940516361812165</v>
      </c>
      <c r="N65" s="7">
        <f t="shared" si="4"/>
        <v>-345.43286333494723</v>
      </c>
    </row>
    <row r="66" spans="1:14" x14ac:dyDescent="0.2">
      <c r="A66" s="30">
        <v>0.25</v>
      </c>
      <c r="B66" s="34">
        <f t="shared" si="2"/>
        <v>-13.369495493678922</v>
      </c>
      <c r="C66" s="1">
        <f t="shared" si="6"/>
        <v>-4.7692740060047747</v>
      </c>
      <c r="D66" s="1">
        <f t="shared" si="6"/>
        <v>-3.2733947784888819</v>
      </c>
      <c r="E66" s="1">
        <f t="shared" si="6"/>
        <v>-17.03069808016015</v>
      </c>
      <c r="F66" s="1">
        <f t="shared" si="6"/>
        <v>-21.707314718977024</v>
      </c>
      <c r="G66" s="1">
        <f t="shared" si="6"/>
        <v>-18.747770412106348</v>
      </c>
      <c r="H66" s="1">
        <f t="shared" si="6"/>
        <v>-20.894586802775688</v>
      </c>
      <c r="I66" s="1">
        <f t="shared" si="6"/>
        <v>-31.017264429173387</v>
      </c>
      <c r="J66" s="1">
        <f t="shared" si="6"/>
        <v>-45.088537598038883</v>
      </c>
      <c r="K66" s="1">
        <f t="shared" si="6"/>
        <v>-67.106184841375224</v>
      </c>
      <c r="L66" s="1">
        <f t="shared" si="6"/>
        <v>-63.372649654260989</v>
      </c>
      <c r="M66" s="2">
        <f t="shared" si="6"/>
        <v>-41.809508518560861</v>
      </c>
      <c r="N66" s="7">
        <f t="shared" si="4"/>
        <v>-345.19480749172652</v>
      </c>
    </row>
    <row r="67" spans="1:14" x14ac:dyDescent="0.2">
      <c r="A67" s="30">
        <v>0.26</v>
      </c>
      <c r="B67" s="34">
        <f t="shared" si="2"/>
        <v>-9.8954105079194825</v>
      </c>
      <c r="C67" s="1">
        <f t="shared" si="6"/>
        <v>-4.5601773238708114</v>
      </c>
      <c r="D67" s="1">
        <f t="shared" si="6"/>
        <v>-3.1676633377316112</v>
      </c>
      <c r="E67" s="1">
        <f t="shared" si="6"/>
        <v>-16.328083312221892</v>
      </c>
      <c r="F67" s="1">
        <f t="shared" si="6"/>
        <v>-21.569250610814628</v>
      </c>
      <c r="G67" s="1">
        <f t="shared" si="6"/>
        <v>-18.694090354255433</v>
      </c>
      <c r="H67" s="1">
        <f t="shared" si="6"/>
        <v>-20.7699488808118</v>
      </c>
      <c r="I67" s="1">
        <f t="shared" si="6"/>
        <v>-30.370750094761643</v>
      </c>
      <c r="J67" s="1">
        <f t="shared" si="6"/>
        <v>-44.457072504025682</v>
      </c>
      <c r="K67" s="1">
        <f t="shared" si="6"/>
        <v>-66.870088788883635</v>
      </c>
      <c r="L67" s="1">
        <f t="shared" si="6"/>
        <v>-62.889411287025148</v>
      </c>
      <c r="M67" s="2">
        <f t="shared" si="6"/>
        <v>-40.743066324232501</v>
      </c>
      <c r="N67" s="7">
        <f t="shared" si="4"/>
        <v>-344.85143562729348</v>
      </c>
    </row>
    <row r="68" spans="1:14" x14ac:dyDescent="0.2">
      <c r="A68" s="30">
        <v>0.27</v>
      </c>
      <c r="B68" s="34">
        <f t="shared" si="2"/>
        <v>-9.6365112698044015</v>
      </c>
      <c r="C68" s="1">
        <f t="shared" si="6"/>
        <v>-3.3038019387227249</v>
      </c>
      <c r="D68" s="1">
        <f t="shared" si="6"/>
        <v>-2.9831097046883381</v>
      </c>
      <c r="E68" s="1">
        <f t="shared" si="6"/>
        <v>-15.04597467830135</v>
      </c>
      <c r="F68" s="1">
        <f t="shared" si="6"/>
        <v>-21.141495174132171</v>
      </c>
      <c r="G68" s="1">
        <f t="shared" si="6"/>
        <v>-18.241454534783347</v>
      </c>
      <c r="H68" s="1">
        <f t="shared" si="6"/>
        <v>-20.318612289922097</v>
      </c>
      <c r="I68" s="1">
        <f t="shared" si="6"/>
        <v>-30.368931264956409</v>
      </c>
      <c r="J68" s="1">
        <f t="shared" si="6"/>
        <v>-44.360923816213642</v>
      </c>
      <c r="K68" s="1">
        <f t="shared" si="6"/>
        <v>-66.633094164685886</v>
      </c>
      <c r="L68" s="1">
        <f t="shared" si="6"/>
        <v>-62.867734624301356</v>
      </c>
      <c r="M68" s="2">
        <f t="shared" si="6"/>
        <v>-40.483694741440999</v>
      </c>
      <c r="N68" s="7">
        <f t="shared" si="4"/>
        <v>-343.19161349770576</v>
      </c>
    </row>
    <row r="69" spans="1:14" x14ac:dyDescent="0.2">
      <c r="A69" s="30">
        <v>0.28000000000000003</v>
      </c>
      <c r="B69" s="34">
        <f t="shared" si="2"/>
        <v>-9.3776120316893206</v>
      </c>
      <c r="C69" s="1">
        <f t="shared" si="6"/>
        <v>-2.0474265535746468</v>
      </c>
      <c r="D69" s="1">
        <f t="shared" si="6"/>
        <v>-2.7985560716450659</v>
      </c>
      <c r="E69" s="1">
        <f t="shared" si="6"/>
        <v>-13.763866044380817</v>
      </c>
      <c r="F69" s="1">
        <f t="shared" si="6"/>
        <v>-20.713739737449721</v>
      </c>
      <c r="G69" s="1">
        <f t="shared" si="6"/>
        <v>-17.788818715311265</v>
      </c>
      <c r="H69" s="1">
        <f t="shared" si="6"/>
        <v>-19.867275699032398</v>
      </c>
      <c r="I69" s="1">
        <f t="shared" si="6"/>
        <v>-30.367112435151178</v>
      </c>
      <c r="J69" s="1">
        <f t="shared" si="6"/>
        <v>-44.264775128401602</v>
      </c>
      <c r="K69" s="1">
        <f t="shared" si="6"/>
        <v>-66.396099540488137</v>
      </c>
      <c r="L69" s="1">
        <f t="shared" si="6"/>
        <v>-62.846057961577557</v>
      </c>
      <c r="M69" s="2">
        <f t="shared" si="6"/>
        <v>-40.224323158649497</v>
      </c>
      <c r="N69" s="7">
        <f t="shared" si="4"/>
        <v>-341.53179136811804</v>
      </c>
    </row>
    <row r="70" spans="1:14" x14ac:dyDescent="0.2">
      <c r="A70" s="30">
        <v>0.28999999999999998</v>
      </c>
      <c r="B70" s="34">
        <f t="shared" si="2"/>
        <v>-9.1187127935742431</v>
      </c>
      <c r="C70" s="1">
        <f t="shared" si="6"/>
        <v>-0.79105116842657708</v>
      </c>
      <c r="D70" s="1">
        <f t="shared" si="6"/>
        <v>-2.614002438601795</v>
      </c>
      <c r="E70" s="1">
        <f t="shared" si="6"/>
        <v>-12.481757410460293</v>
      </c>
      <c r="F70" s="1">
        <f t="shared" si="6"/>
        <v>-20.285984300767272</v>
      </c>
      <c r="G70" s="1">
        <f t="shared" si="6"/>
        <v>-17.336182895839187</v>
      </c>
      <c r="H70" s="1">
        <f t="shared" si="6"/>
        <v>-19.415939108142698</v>
      </c>
      <c r="I70" s="1">
        <f t="shared" si="6"/>
        <v>-30.365293605345947</v>
      </c>
      <c r="J70" s="1">
        <f t="shared" si="6"/>
        <v>-44.16862644058957</v>
      </c>
      <c r="K70" s="1">
        <f t="shared" si="6"/>
        <v>-66.159104916290389</v>
      </c>
      <c r="L70" s="1">
        <f t="shared" si="6"/>
        <v>-62.824381298853766</v>
      </c>
      <c r="M70" s="2">
        <f t="shared" si="6"/>
        <v>-39.964951575857995</v>
      </c>
      <c r="N70" s="7">
        <f t="shared" si="4"/>
        <v>-339.87196923853037</v>
      </c>
    </row>
    <row r="71" spans="1:14" x14ac:dyDescent="0.2">
      <c r="A71" s="30">
        <v>0.3</v>
      </c>
      <c r="B71" s="34">
        <f t="shared" si="2"/>
        <v>-8.8358483236140142</v>
      </c>
      <c r="C71" s="1">
        <f t="shared" si="2"/>
        <v>0</v>
      </c>
      <c r="D71" s="1">
        <f t="shared" si="2"/>
        <v>-2.2480218026837613</v>
      </c>
      <c r="E71" s="1">
        <f t="shared" si="2"/>
        <v>-11.587542353755037</v>
      </c>
      <c r="F71" s="1">
        <f t="shared" si="2"/>
        <v>-19.829829554233182</v>
      </c>
      <c r="G71" s="1">
        <f t="shared" si="2"/>
        <v>-16.869459206548864</v>
      </c>
      <c r="H71" s="1">
        <f t="shared" si="2"/>
        <v>-18.927667572971181</v>
      </c>
      <c r="I71" s="1">
        <f t="shared" si="2"/>
        <v>-30.147730816475846</v>
      </c>
      <c r="J71" s="1">
        <f t="shared" si="2"/>
        <v>-44.052498927011733</v>
      </c>
      <c r="K71" s="1">
        <f t="shared" si="2"/>
        <v>-65.949622503866635</v>
      </c>
      <c r="L71" s="1">
        <f t="shared" si="2"/>
        <v>-62.033116521842452</v>
      </c>
      <c r="M71" s="2">
        <f t="shared" si="2"/>
        <v>-39.501031356864274</v>
      </c>
      <c r="N71" s="7">
        <f t="shared" si="4"/>
        <v>-334.74322624021863</v>
      </c>
    </row>
    <row r="72" spans="1:14" x14ac:dyDescent="0.2">
      <c r="A72" s="30">
        <v>0.31</v>
      </c>
      <c r="B72" s="34">
        <f t="shared" ref="B72:M93" si="7">PERCENTILE(B$10:B$37,$A72)</f>
        <v>-8.5122429595170352</v>
      </c>
      <c r="C72" s="1">
        <f t="shared" si="7"/>
        <v>0</v>
      </c>
      <c r="D72" s="1">
        <f t="shared" si="7"/>
        <v>-1.5736152618786343</v>
      </c>
      <c r="E72" s="1">
        <f t="shared" si="7"/>
        <v>-11.352746378315777</v>
      </c>
      <c r="F72" s="1">
        <f t="shared" si="7"/>
        <v>-19.325395980951328</v>
      </c>
      <c r="G72" s="1">
        <f t="shared" si="7"/>
        <v>-16.378786138567534</v>
      </c>
      <c r="H72" s="1">
        <f t="shared" si="7"/>
        <v>-18.376606632520577</v>
      </c>
      <c r="I72" s="1">
        <f t="shared" si="7"/>
        <v>-29.563403297195467</v>
      </c>
      <c r="J72" s="1">
        <f t="shared" si="7"/>
        <v>-43.902407409632055</v>
      </c>
      <c r="K72" s="1">
        <f t="shared" si="7"/>
        <v>-65.786910851458686</v>
      </c>
      <c r="L72" s="1">
        <f t="shared" si="7"/>
        <v>-59.933551950542366</v>
      </c>
      <c r="M72" s="2">
        <f t="shared" si="7"/>
        <v>-38.689378456326786</v>
      </c>
      <c r="N72" s="7">
        <f t="shared" si="4"/>
        <v>-323.71731776507613</v>
      </c>
    </row>
    <row r="73" spans="1:14" x14ac:dyDescent="0.2">
      <c r="A73" s="30">
        <v>0.32</v>
      </c>
      <c r="B73" s="34">
        <f t="shared" si="7"/>
        <v>-8.1886375954200545</v>
      </c>
      <c r="C73" s="1">
        <f t="shared" si="7"/>
        <v>0</v>
      </c>
      <c r="D73" s="1">
        <f t="shared" si="7"/>
        <v>-0.89920872107350269</v>
      </c>
      <c r="E73" s="1">
        <f t="shared" si="7"/>
        <v>-11.117950402876517</v>
      </c>
      <c r="F73" s="1">
        <f t="shared" si="7"/>
        <v>-18.820962407669466</v>
      </c>
      <c r="G73" s="1">
        <f t="shared" si="7"/>
        <v>-15.888113070586202</v>
      </c>
      <c r="H73" s="1">
        <f t="shared" si="7"/>
        <v>-17.825545692069969</v>
      </c>
      <c r="I73" s="1">
        <f t="shared" si="7"/>
        <v>-28.979075777915085</v>
      </c>
      <c r="J73" s="1">
        <f t="shared" si="7"/>
        <v>-43.752315892252369</v>
      </c>
      <c r="K73" s="1">
        <f t="shared" si="7"/>
        <v>-65.624199199050722</v>
      </c>
      <c r="L73" s="1">
        <f t="shared" si="7"/>
        <v>-57.833987379242259</v>
      </c>
      <c r="M73" s="2">
        <f t="shared" si="7"/>
        <v>-37.877725555789297</v>
      </c>
      <c r="N73" s="7">
        <f t="shared" si="4"/>
        <v>-312.69140928993357</v>
      </c>
    </row>
    <row r="74" spans="1:14" x14ac:dyDescent="0.2">
      <c r="A74" s="30">
        <v>0.33</v>
      </c>
      <c r="B74" s="34">
        <f t="shared" si="7"/>
        <v>-7.8650322313230756</v>
      </c>
      <c r="C74" s="1">
        <f t="shared" si="7"/>
        <v>0</v>
      </c>
      <c r="D74" s="1">
        <f t="shared" si="7"/>
        <v>-0.22480218026837573</v>
      </c>
      <c r="E74" s="1">
        <f t="shared" si="7"/>
        <v>-10.883154427437256</v>
      </c>
      <c r="F74" s="1">
        <f t="shared" si="7"/>
        <v>-18.316528834387608</v>
      </c>
      <c r="G74" s="1">
        <f t="shared" si="7"/>
        <v>-15.397440002604874</v>
      </c>
      <c r="H74" s="1">
        <f t="shared" si="7"/>
        <v>-17.274484751619365</v>
      </c>
      <c r="I74" s="1">
        <f t="shared" si="7"/>
        <v>-28.394748258634706</v>
      </c>
      <c r="J74" s="1">
        <f t="shared" si="7"/>
        <v>-43.602224374872684</v>
      </c>
      <c r="K74" s="1">
        <f t="shared" si="7"/>
        <v>-65.461487546642772</v>
      </c>
      <c r="L74" s="1">
        <f t="shared" si="7"/>
        <v>-55.734422807942174</v>
      </c>
      <c r="M74" s="2">
        <f t="shared" si="7"/>
        <v>-37.066072655251816</v>
      </c>
      <c r="N74" s="7">
        <f t="shared" si="4"/>
        <v>-301.66550081479107</v>
      </c>
    </row>
    <row r="75" spans="1:14" x14ac:dyDescent="0.2">
      <c r="A75" s="30">
        <v>0.34</v>
      </c>
      <c r="B75" s="34">
        <f t="shared" si="7"/>
        <v>-6.360874296831736</v>
      </c>
      <c r="C75" s="1">
        <f t="shared" si="7"/>
        <v>0</v>
      </c>
      <c r="D75" s="1">
        <f t="shared" si="7"/>
        <v>0</v>
      </c>
      <c r="E75" s="1">
        <f t="shared" si="7"/>
        <v>-10.451130520201216</v>
      </c>
      <c r="F75" s="1">
        <f t="shared" si="7"/>
        <v>-18.049573275719187</v>
      </c>
      <c r="G75" s="1">
        <f t="shared" si="7"/>
        <v>-15.109916093432046</v>
      </c>
      <c r="H75" s="1">
        <f t="shared" si="7"/>
        <v>-16.908415365585657</v>
      </c>
      <c r="I75" s="1">
        <f t="shared" si="7"/>
        <v>-28.161515582813887</v>
      </c>
      <c r="J75" s="1">
        <f t="shared" si="7"/>
        <v>-43.251631864737256</v>
      </c>
      <c r="K75" s="1">
        <f t="shared" si="7"/>
        <v>-64.394852814741654</v>
      </c>
      <c r="L75" s="1">
        <f t="shared" si="7"/>
        <v>-54.891987540281882</v>
      </c>
      <c r="M75" s="2">
        <f t="shared" si="7"/>
        <v>-35.785248812468083</v>
      </c>
      <c r="N75" s="7">
        <f t="shared" si="4"/>
        <v>-297.70530663098981</v>
      </c>
    </row>
    <row r="76" spans="1:14" x14ac:dyDescent="0.2">
      <c r="A76" s="30">
        <v>0.35</v>
      </c>
      <c r="B76" s="34">
        <f t="shared" si="7"/>
        <v>-4.2664400771432511</v>
      </c>
      <c r="C76" s="1">
        <f t="shared" si="7"/>
        <v>0</v>
      </c>
      <c r="D76" s="1">
        <f t="shared" si="7"/>
        <v>0</v>
      </c>
      <c r="E76" s="1">
        <f t="shared" si="7"/>
        <v>-9.920492647066796</v>
      </c>
      <c r="F76" s="1">
        <f t="shared" si="7"/>
        <v>-17.901356724357484</v>
      </c>
      <c r="G76" s="1">
        <f t="shared" si="7"/>
        <v>-14.923966763663472</v>
      </c>
      <c r="H76" s="1">
        <f t="shared" si="7"/>
        <v>-16.634841756760405</v>
      </c>
      <c r="I76" s="1">
        <f t="shared" si="7"/>
        <v>-28.103830328722847</v>
      </c>
      <c r="J76" s="1">
        <f t="shared" si="7"/>
        <v>-42.800788858223953</v>
      </c>
      <c r="K76" s="1">
        <f t="shared" si="7"/>
        <v>-62.876256543093994</v>
      </c>
      <c r="L76" s="1">
        <f t="shared" si="7"/>
        <v>-54.67811692444149</v>
      </c>
      <c r="M76" s="2">
        <f t="shared" si="7"/>
        <v>-34.269839498561254</v>
      </c>
      <c r="N76" s="7">
        <f t="shared" si="4"/>
        <v>-297.27796959285917</v>
      </c>
    </row>
    <row r="77" spans="1:14" x14ac:dyDescent="0.2">
      <c r="A77" s="30">
        <v>0.36</v>
      </c>
      <c r="B77" s="34">
        <f t="shared" si="7"/>
        <v>-2.1720058574547521</v>
      </c>
      <c r="C77" s="1">
        <f t="shared" si="7"/>
        <v>0</v>
      </c>
      <c r="D77" s="1">
        <f t="shared" si="7"/>
        <v>0</v>
      </c>
      <c r="E77" s="1">
        <f t="shared" si="7"/>
        <v>-9.3898547739323703</v>
      </c>
      <c r="F77" s="1">
        <f t="shared" si="7"/>
        <v>-17.753140172995785</v>
      </c>
      <c r="G77" s="1">
        <f t="shared" si="7"/>
        <v>-14.738017433894898</v>
      </c>
      <c r="H77" s="1">
        <f t="shared" si="7"/>
        <v>-16.361268147935149</v>
      </c>
      <c r="I77" s="1">
        <f t="shared" si="7"/>
        <v>-28.046145074631806</v>
      </c>
      <c r="J77" s="1">
        <f t="shared" si="7"/>
        <v>-42.349945851710643</v>
      </c>
      <c r="K77" s="1">
        <f t="shared" si="7"/>
        <v>-61.357660271446321</v>
      </c>
      <c r="L77" s="1">
        <f t="shared" si="7"/>
        <v>-54.464246308601098</v>
      </c>
      <c r="M77" s="2">
        <f t="shared" si="7"/>
        <v>-32.75443018465441</v>
      </c>
      <c r="N77" s="7">
        <f t="shared" si="4"/>
        <v>-296.85063255472852</v>
      </c>
    </row>
    <row r="78" spans="1:14" x14ac:dyDescent="0.2">
      <c r="A78" s="30">
        <v>0.37</v>
      </c>
      <c r="B78" s="34">
        <f t="shared" si="7"/>
        <v>-7.7571637766238766E-2</v>
      </c>
      <c r="C78" s="1">
        <f t="shared" si="7"/>
        <v>0</v>
      </c>
      <c r="D78" s="1">
        <f t="shared" si="7"/>
        <v>0</v>
      </c>
      <c r="E78" s="1">
        <f t="shared" si="7"/>
        <v>-8.8592169007979429</v>
      </c>
      <c r="F78" s="1">
        <f t="shared" si="7"/>
        <v>-17.604923621634082</v>
      </c>
      <c r="G78" s="1">
        <f t="shared" si="7"/>
        <v>-14.552068104126322</v>
      </c>
      <c r="H78" s="1">
        <f t="shared" si="7"/>
        <v>-16.087694539109894</v>
      </c>
      <c r="I78" s="1">
        <f t="shared" si="7"/>
        <v>-27.988459820540768</v>
      </c>
      <c r="J78" s="1">
        <f t="shared" si="7"/>
        <v>-41.899102845197334</v>
      </c>
      <c r="K78" s="1">
        <f t="shared" si="7"/>
        <v>-59.839063999798633</v>
      </c>
      <c r="L78" s="1">
        <f t="shared" si="7"/>
        <v>-54.250375692760706</v>
      </c>
      <c r="M78" s="2">
        <f t="shared" si="7"/>
        <v>-31.239020870747559</v>
      </c>
      <c r="N78" s="7">
        <f t="shared" si="4"/>
        <v>-296.42329551659788</v>
      </c>
    </row>
    <row r="79" spans="1:14" x14ac:dyDescent="0.2">
      <c r="A79" s="30">
        <v>0.38</v>
      </c>
      <c r="B79" s="34">
        <f t="shared" si="7"/>
        <v>0</v>
      </c>
      <c r="C79" s="1">
        <f t="shared" si="7"/>
        <v>0</v>
      </c>
      <c r="D79" s="1">
        <f t="shared" si="7"/>
        <v>0</v>
      </c>
      <c r="E79" s="1">
        <f t="shared" si="7"/>
        <v>-8.7134712131496528</v>
      </c>
      <c r="F79" s="1">
        <f t="shared" si="7"/>
        <v>-17.435021365521141</v>
      </c>
      <c r="G79" s="1">
        <f t="shared" si="7"/>
        <v>-14.414424651078644</v>
      </c>
      <c r="H79" s="1">
        <f t="shared" si="7"/>
        <v>-16.026350705661219</v>
      </c>
      <c r="I79" s="1">
        <f t="shared" si="7"/>
        <v>-27.979863208684581</v>
      </c>
      <c r="J79" s="1">
        <f t="shared" si="7"/>
        <v>-41.390606991595519</v>
      </c>
      <c r="K79" s="1">
        <f t="shared" si="7"/>
        <v>-59.272520793621801</v>
      </c>
      <c r="L79" s="1">
        <f t="shared" si="7"/>
        <v>-53.828017376602787</v>
      </c>
      <c r="M79" s="2">
        <f t="shared" si="7"/>
        <v>-30.390336385229549</v>
      </c>
      <c r="N79" s="7">
        <f t="shared" si="4"/>
        <v>-293.05203415341481</v>
      </c>
    </row>
    <row r="80" spans="1:14" x14ac:dyDescent="0.2">
      <c r="A80" s="30">
        <v>0.39</v>
      </c>
      <c r="B80" s="34">
        <f t="shared" si="7"/>
        <v>0</v>
      </c>
      <c r="C80" s="1">
        <f t="shared" si="7"/>
        <v>0</v>
      </c>
      <c r="D80" s="1">
        <f t="shared" si="7"/>
        <v>0</v>
      </c>
      <c r="E80" s="1">
        <f t="shared" si="7"/>
        <v>-8.5825290710969817</v>
      </c>
      <c r="F80" s="1">
        <f t="shared" si="7"/>
        <v>-17.264285043840847</v>
      </c>
      <c r="G80" s="1">
        <f t="shared" si="7"/>
        <v>-14.278639116366385</v>
      </c>
      <c r="H80" s="1">
        <f t="shared" si="7"/>
        <v>-15.973169555880876</v>
      </c>
      <c r="I80" s="1">
        <f t="shared" si="7"/>
        <v>-27.973154621529734</v>
      </c>
      <c r="J80" s="1">
        <f t="shared" si="7"/>
        <v>-40.87989372079798</v>
      </c>
      <c r="K80" s="1">
        <f t="shared" si="7"/>
        <v>-58.742595013039995</v>
      </c>
      <c r="L80" s="1">
        <f t="shared" si="7"/>
        <v>-53.397640302740342</v>
      </c>
      <c r="M80" s="2">
        <f t="shared" si="7"/>
        <v>-29.567295162341875</v>
      </c>
      <c r="N80" s="7">
        <f t="shared" si="4"/>
        <v>-289.56754493157581</v>
      </c>
    </row>
    <row r="81" spans="1:14" x14ac:dyDescent="0.2">
      <c r="A81" s="30">
        <v>0.4</v>
      </c>
      <c r="B81" s="34">
        <f t="shared" si="7"/>
        <v>0</v>
      </c>
      <c r="C81" s="1">
        <f t="shared" si="7"/>
        <v>0</v>
      </c>
      <c r="D81" s="1">
        <f t="shared" si="7"/>
        <v>0</v>
      </c>
      <c r="E81" s="1">
        <f t="shared" si="7"/>
        <v>-8.4515869290443124</v>
      </c>
      <c r="F81" s="1">
        <f t="shared" si="7"/>
        <v>-17.093548722160552</v>
      </c>
      <c r="G81" s="1">
        <f t="shared" si="7"/>
        <v>-14.142853581654126</v>
      </c>
      <c r="H81" s="1">
        <f t="shared" si="7"/>
        <v>-15.919988406100531</v>
      </c>
      <c r="I81" s="1">
        <f t="shared" si="7"/>
        <v>-27.966446034374886</v>
      </c>
      <c r="J81" s="1">
        <f t="shared" si="7"/>
        <v>-40.369180450000457</v>
      </c>
      <c r="K81" s="1">
        <f t="shared" si="7"/>
        <v>-58.212669232458197</v>
      </c>
      <c r="L81" s="1">
        <f t="shared" si="7"/>
        <v>-52.967263228877897</v>
      </c>
      <c r="M81" s="2">
        <f t="shared" si="7"/>
        <v>-28.744253939454204</v>
      </c>
      <c r="N81" s="7">
        <f t="shared" si="4"/>
        <v>-286.08305570973687</v>
      </c>
    </row>
    <row r="82" spans="1:14" x14ac:dyDescent="0.2">
      <c r="A82" s="30">
        <v>0.41</v>
      </c>
      <c r="B82" s="34">
        <f t="shared" si="7"/>
        <v>0</v>
      </c>
      <c r="C82" s="1">
        <f t="shared" si="7"/>
        <v>0</v>
      </c>
      <c r="D82" s="1">
        <f t="shared" si="7"/>
        <v>0</v>
      </c>
      <c r="E82" s="1">
        <f t="shared" si="7"/>
        <v>-8.2501774664589007</v>
      </c>
      <c r="F82" s="1">
        <f t="shared" si="7"/>
        <v>-16.742323639932764</v>
      </c>
      <c r="G82" s="1">
        <f t="shared" si="7"/>
        <v>-13.970609086766729</v>
      </c>
      <c r="H82" s="1">
        <f t="shared" si="7"/>
        <v>-15.879280120323113</v>
      </c>
      <c r="I82" s="1">
        <f t="shared" si="7"/>
        <v>-27.943606117336884</v>
      </c>
      <c r="J82" s="1">
        <f t="shared" si="7"/>
        <v>-39.871149504364858</v>
      </c>
      <c r="K82" s="1">
        <f t="shared" si="7"/>
        <v>-57.752712381729808</v>
      </c>
      <c r="L82" s="1">
        <f t="shared" si="7"/>
        <v>-52.621122485999187</v>
      </c>
      <c r="M82" s="2">
        <f t="shared" si="7"/>
        <v>-27.992758234316344</v>
      </c>
      <c r="N82" s="7">
        <f t="shared" si="4"/>
        <v>-281.32196918343465</v>
      </c>
    </row>
    <row r="83" spans="1:14" x14ac:dyDescent="0.2">
      <c r="A83" s="30">
        <v>0.42</v>
      </c>
      <c r="B83" s="34">
        <f t="shared" si="7"/>
        <v>0</v>
      </c>
      <c r="C83" s="1">
        <f t="shared" si="7"/>
        <v>0</v>
      </c>
      <c r="D83" s="1">
        <f t="shared" si="7"/>
        <v>0</v>
      </c>
      <c r="E83" s="1">
        <f t="shared" si="7"/>
        <v>-7.8474328023513511</v>
      </c>
      <c r="F83" s="1">
        <f t="shared" si="7"/>
        <v>-15.875416384712114</v>
      </c>
      <c r="G83" s="1">
        <f t="shared" si="7"/>
        <v>-13.694196134236066</v>
      </c>
      <c r="H83" s="1">
        <f t="shared" si="7"/>
        <v>-15.874208588839773</v>
      </c>
      <c r="I83" s="1">
        <f t="shared" si="7"/>
        <v>-27.874676686347005</v>
      </c>
      <c r="J83" s="1">
        <f t="shared" si="7"/>
        <v>-39.40935377347764</v>
      </c>
      <c r="K83" s="1">
        <f t="shared" si="7"/>
        <v>-57.492666759154005</v>
      </c>
      <c r="L83" s="1">
        <f t="shared" si="7"/>
        <v>-52.515656974502569</v>
      </c>
      <c r="M83" s="2">
        <f t="shared" si="7"/>
        <v>-27.445678294177931</v>
      </c>
      <c r="N83" s="7">
        <f t="shared" si="4"/>
        <v>-272.91346178723711</v>
      </c>
    </row>
    <row r="84" spans="1:14" x14ac:dyDescent="0.2">
      <c r="A84" s="30">
        <v>0.43</v>
      </c>
      <c r="B84" s="34">
        <f t="shared" si="7"/>
        <v>0</v>
      </c>
      <c r="C84" s="1">
        <f t="shared" si="7"/>
        <v>0</v>
      </c>
      <c r="D84" s="1">
        <f t="shared" si="7"/>
        <v>0</v>
      </c>
      <c r="E84" s="1">
        <f t="shared" si="7"/>
        <v>-7.4446881382438042</v>
      </c>
      <c r="F84" s="1">
        <f t="shared" si="7"/>
        <v>-15.008509129491472</v>
      </c>
      <c r="G84" s="1">
        <f t="shared" si="7"/>
        <v>-13.417783181705405</v>
      </c>
      <c r="H84" s="1">
        <f t="shared" si="7"/>
        <v>-15.869137057356433</v>
      </c>
      <c r="I84" s="1">
        <f t="shared" si="7"/>
        <v>-27.805747255357126</v>
      </c>
      <c r="J84" s="1">
        <f t="shared" si="7"/>
        <v>-38.947558042590423</v>
      </c>
      <c r="K84" s="1">
        <f t="shared" si="7"/>
        <v>-57.23262113657821</v>
      </c>
      <c r="L84" s="1">
        <f t="shared" si="7"/>
        <v>-52.410191463005951</v>
      </c>
      <c r="M84" s="2">
        <f t="shared" si="7"/>
        <v>-26.898598354039521</v>
      </c>
      <c r="N84" s="7">
        <f t="shared" si="4"/>
        <v>-264.50495439103969</v>
      </c>
    </row>
    <row r="85" spans="1:14" x14ac:dyDescent="0.2">
      <c r="A85" s="30">
        <v>0.44</v>
      </c>
      <c r="B85" s="34">
        <f t="shared" si="7"/>
        <v>0</v>
      </c>
      <c r="C85" s="1">
        <f t="shared" si="7"/>
        <v>0</v>
      </c>
      <c r="D85" s="1">
        <f t="shared" si="7"/>
        <v>0</v>
      </c>
      <c r="E85" s="1">
        <f t="shared" si="7"/>
        <v>-7.0419434741362554</v>
      </c>
      <c r="F85" s="1">
        <f t="shared" si="7"/>
        <v>-14.141601874270822</v>
      </c>
      <c r="G85" s="1">
        <f t="shared" si="7"/>
        <v>-13.141370229174743</v>
      </c>
      <c r="H85" s="1">
        <f t="shared" si="7"/>
        <v>-15.864065525873093</v>
      </c>
      <c r="I85" s="1">
        <f t="shared" si="7"/>
        <v>-27.73681782436725</v>
      </c>
      <c r="J85" s="1">
        <f t="shared" si="7"/>
        <v>-38.485762311703205</v>
      </c>
      <c r="K85" s="1">
        <f t="shared" si="7"/>
        <v>-56.972575514002408</v>
      </c>
      <c r="L85" s="1">
        <f t="shared" si="7"/>
        <v>-52.304725951509326</v>
      </c>
      <c r="M85" s="2">
        <f t="shared" si="7"/>
        <v>-26.351518413901108</v>
      </c>
      <c r="N85" s="7">
        <f t="shared" si="4"/>
        <v>-256.09644699484215</v>
      </c>
    </row>
    <row r="86" spans="1:14" x14ac:dyDescent="0.2">
      <c r="A86" s="30">
        <v>0.45</v>
      </c>
      <c r="B86" s="34">
        <f t="shared" si="7"/>
        <v>0</v>
      </c>
      <c r="C86" s="1">
        <f t="shared" si="7"/>
        <v>0</v>
      </c>
      <c r="D86" s="1">
        <f t="shared" si="7"/>
        <v>0</v>
      </c>
      <c r="E86" s="1">
        <f t="shared" si="7"/>
        <v>-6.6838171801236861</v>
      </c>
      <c r="F86" s="1">
        <f t="shared" si="7"/>
        <v>-13.42138649619733</v>
      </c>
      <c r="G86" s="1">
        <f t="shared" si="7"/>
        <v>-12.992456291894348</v>
      </c>
      <c r="H86" s="1">
        <f t="shared" si="7"/>
        <v>-15.539687169767866</v>
      </c>
      <c r="I86" s="1">
        <f t="shared" si="7"/>
        <v>-27.348360795396854</v>
      </c>
      <c r="J86" s="1">
        <f t="shared" si="7"/>
        <v>-38.209902426934015</v>
      </c>
      <c r="K86" s="1">
        <f t="shared" si="7"/>
        <v>-56.684002221082984</v>
      </c>
      <c r="L86" s="1">
        <f t="shared" si="7"/>
        <v>-52.234030860642335</v>
      </c>
      <c r="M86" s="2">
        <f t="shared" si="7"/>
        <v>-25.386636385283435</v>
      </c>
      <c r="N86" s="7">
        <f t="shared" si="4"/>
        <v>-252.27001347676514</v>
      </c>
    </row>
    <row r="87" spans="1:14" x14ac:dyDescent="0.2">
      <c r="A87" s="30">
        <v>0.46</v>
      </c>
      <c r="B87" s="34">
        <f t="shared" si="7"/>
        <v>0</v>
      </c>
      <c r="C87" s="1">
        <f t="shared" si="7"/>
        <v>0</v>
      </c>
      <c r="D87" s="1">
        <f t="shared" si="7"/>
        <v>0</v>
      </c>
      <c r="E87" s="1">
        <f t="shared" si="7"/>
        <v>-6.3613855821870979</v>
      </c>
      <c r="F87" s="1">
        <f t="shared" si="7"/>
        <v>-12.818524619841556</v>
      </c>
      <c r="G87" s="1">
        <f t="shared" si="7"/>
        <v>-12.945541566814166</v>
      </c>
      <c r="H87" s="1">
        <f t="shared" si="7"/>
        <v>-14.959863353965133</v>
      </c>
      <c r="I87" s="1">
        <f t="shared" si="7"/>
        <v>-26.704281688042045</v>
      </c>
      <c r="J87" s="1">
        <f t="shared" si="7"/>
        <v>-38.082791219059239</v>
      </c>
      <c r="K87" s="1">
        <f t="shared" si="7"/>
        <v>-56.372606791888643</v>
      </c>
      <c r="L87" s="1">
        <f t="shared" si="7"/>
        <v>-52.191152106279048</v>
      </c>
      <c r="M87" s="2">
        <f t="shared" si="7"/>
        <v>-24.087512685882356</v>
      </c>
      <c r="N87" s="7">
        <f t="shared" si="4"/>
        <v>-252.10923906118447</v>
      </c>
    </row>
    <row r="88" spans="1:14" x14ac:dyDescent="0.2">
      <c r="A88" s="30">
        <v>0.47</v>
      </c>
      <c r="B88" s="34">
        <f t="shared" si="7"/>
        <v>0</v>
      </c>
      <c r="C88" s="1">
        <f t="shared" si="7"/>
        <v>0</v>
      </c>
      <c r="D88" s="1">
        <f t="shared" si="7"/>
        <v>0</v>
      </c>
      <c r="E88" s="1">
        <f t="shared" si="7"/>
        <v>-6.0389539842505098</v>
      </c>
      <c r="F88" s="1">
        <f t="shared" si="7"/>
        <v>-12.215662743485781</v>
      </c>
      <c r="G88" s="1">
        <f t="shared" si="7"/>
        <v>-12.898626841733984</v>
      </c>
      <c r="H88" s="1">
        <f t="shared" si="7"/>
        <v>-14.3800395381624</v>
      </c>
      <c r="I88" s="1">
        <f t="shared" si="7"/>
        <v>-26.060202580687239</v>
      </c>
      <c r="J88" s="1">
        <f t="shared" si="7"/>
        <v>-37.955680011184462</v>
      </c>
      <c r="K88" s="1">
        <f t="shared" si="7"/>
        <v>-56.061211362694308</v>
      </c>
      <c r="L88" s="1">
        <f t="shared" si="7"/>
        <v>-52.148273351915762</v>
      </c>
      <c r="M88" s="2">
        <f t="shared" si="7"/>
        <v>-22.788388986481277</v>
      </c>
      <c r="N88" s="7">
        <f t="shared" si="4"/>
        <v>-251.94846464560379</v>
      </c>
    </row>
    <row r="89" spans="1:14" x14ac:dyDescent="0.2">
      <c r="A89" s="30">
        <v>0.48</v>
      </c>
      <c r="B89" s="34">
        <f t="shared" si="7"/>
        <v>0</v>
      </c>
      <c r="C89" s="1">
        <f t="shared" si="7"/>
        <v>0</v>
      </c>
      <c r="D89" s="1">
        <f t="shared" si="7"/>
        <v>0</v>
      </c>
      <c r="E89" s="1">
        <f t="shared" si="7"/>
        <v>-5.7165223863139225</v>
      </c>
      <c r="F89" s="1">
        <f t="shared" si="7"/>
        <v>-11.612800867130005</v>
      </c>
      <c r="G89" s="1">
        <f t="shared" si="7"/>
        <v>-12.8517121166538</v>
      </c>
      <c r="H89" s="1">
        <f t="shared" si="7"/>
        <v>-13.800215722359667</v>
      </c>
      <c r="I89" s="1">
        <f t="shared" si="7"/>
        <v>-25.41612347333243</v>
      </c>
      <c r="J89" s="1">
        <f t="shared" si="7"/>
        <v>-37.828568803309686</v>
      </c>
      <c r="K89" s="1">
        <f t="shared" si="7"/>
        <v>-55.749815933499974</v>
      </c>
      <c r="L89" s="1">
        <f t="shared" si="7"/>
        <v>-52.105394597552475</v>
      </c>
      <c r="M89" s="2">
        <f t="shared" si="7"/>
        <v>-21.489265287080197</v>
      </c>
      <c r="N89" s="7">
        <f t="shared" si="4"/>
        <v>-251.78769023002314</v>
      </c>
    </row>
    <row r="90" spans="1:14" x14ac:dyDescent="0.2">
      <c r="A90" s="30">
        <v>0.49</v>
      </c>
      <c r="B90" s="34">
        <f t="shared" si="7"/>
        <v>0</v>
      </c>
      <c r="C90" s="1">
        <f t="shared" si="7"/>
        <v>0</v>
      </c>
      <c r="D90" s="1">
        <f t="shared" si="7"/>
        <v>0</v>
      </c>
      <c r="E90" s="1">
        <f t="shared" si="7"/>
        <v>-5.3775282110658074</v>
      </c>
      <c r="F90" s="1">
        <f t="shared" si="7"/>
        <v>-11.091716003645168</v>
      </c>
      <c r="G90" s="1">
        <f t="shared" si="7"/>
        <v>-12.32314040098902</v>
      </c>
      <c r="H90" s="1">
        <f t="shared" si="7"/>
        <v>-13.598686194183813</v>
      </c>
      <c r="I90" s="1">
        <f t="shared" si="7"/>
        <v>-25.143283346782411</v>
      </c>
      <c r="J90" s="1">
        <f t="shared" si="7"/>
        <v>-37.597136058813533</v>
      </c>
      <c r="K90" s="1">
        <f t="shared" si="7"/>
        <v>-55.617067410439645</v>
      </c>
      <c r="L90" s="1">
        <f t="shared" si="7"/>
        <v>-51.424261303846826</v>
      </c>
      <c r="M90" s="2">
        <f t="shared" si="7"/>
        <v>-21.150078943541239</v>
      </c>
      <c r="N90" s="7">
        <f t="shared" si="4"/>
        <v>-245.8571038904258</v>
      </c>
    </row>
    <row r="91" spans="1:14" x14ac:dyDescent="0.2">
      <c r="A91" s="30">
        <v>0.5</v>
      </c>
      <c r="B91" s="34">
        <f t="shared" si="7"/>
        <v>0</v>
      </c>
      <c r="C91" s="1">
        <f t="shared" si="7"/>
        <v>0</v>
      </c>
      <c r="D91" s="1">
        <f t="shared" si="7"/>
        <v>0</v>
      </c>
      <c r="E91" s="1">
        <f t="shared" si="7"/>
        <v>-5.0356535875896036</v>
      </c>
      <c r="F91" s="1">
        <f t="shared" si="7"/>
        <v>-10.584853229355279</v>
      </c>
      <c r="G91" s="1">
        <f t="shared" si="7"/>
        <v>-11.710802252179096</v>
      </c>
      <c r="H91" s="1">
        <f t="shared" si="7"/>
        <v>-13.462946976899591</v>
      </c>
      <c r="I91" s="1">
        <f t="shared" si="7"/>
        <v>-24.93500652124192</v>
      </c>
      <c r="J91" s="1">
        <f t="shared" si="7"/>
        <v>-37.347560438383226</v>
      </c>
      <c r="K91" s="1">
        <f t="shared" si="7"/>
        <v>-55.515387914533058</v>
      </c>
      <c r="L91" s="1">
        <f t="shared" si="7"/>
        <v>-50.632127220690336</v>
      </c>
      <c r="M91" s="2">
        <f t="shared" si="7"/>
        <v>-20.977838227108741</v>
      </c>
      <c r="N91" s="7">
        <f t="shared" si="4"/>
        <v>-238.92307199882558</v>
      </c>
    </row>
    <row r="92" spans="1:14" x14ac:dyDescent="0.2">
      <c r="A92" s="30">
        <v>0.51</v>
      </c>
      <c r="B92" s="34">
        <f t="shared" si="7"/>
        <v>0</v>
      </c>
      <c r="C92" s="1">
        <f t="shared" si="7"/>
        <v>0</v>
      </c>
      <c r="D92" s="1">
        <f t="shared" si="7"/>
        <v>0</v>
      </c>
      <c r="E92" s="1">
        <f t="shared" si="7"/>
        <v>-4.6937789641133998</v>
      </c>
      <c r="F92" s="1">
        <f t="shared" si="7"/>
        <v>-10.07799045506539</v>
      </c>
      <c r="G92" s="1">
        <f t="shared" si="7"/>
        <v>-11.098464103369171</v>
      </c>
      <c r="H92" s="1">
        <f t="shared" si="7"/>
        <v>-13.327207759615369</v>
      </c>
      <c r="I92" s="1">
        <f t="shared" si="7"/>
        <v>-24.72672969570143</v>
      </c>
      <c r="J92" s="1">
        <f t="shared" si="7"/>
        <v>-37.09798481795292</v>
      </c>
      <c r="K92" s="1">
        <f t="shared" si="7"/>
        <v>-55.41370841862647</v>
      </c>
      <c r="L92" s="1">
        <f t="shared" si="7"/>
        <v>-49.839993137533845</v>
      </c>
      <c r="M92" s="2">
        <f t="shared" si="7"/>
        <v>-20.805597510676243</v>
      </c>
      <c r="N92" s="7">
        <f t="shared" si="4"/>
        <v>-231.98904010722535</v>
      </c>
    </row>
    <row r="93" spans="1:14" x14ac:dyDescent="0.2">
      <c r="A93" s="30">
        <v>0.52</v>
      </c>
      <c r="B93" s="34">
        <f t="shared" si="7"/>
        <v>0</v>
      </c>
      <c r="C93" s="1">
        <f t="shared" si="7"/>
        <v>0</v>
      </c>
      <c r="D93" s="1">
        <f t="shared" si="7"/>
        <v>0</v>
      </c>
      <c r="E93" s="1">
        <f t="shared" ref="C93:N115" si="8">PERCENTILE(E$10:E$37,$A93)</f>
        <v>-4.3925273163407601</v>
      </c>
      <c r="F93" s="1">
        <f t="shared" si="8"/>
        <v>-9.6401966051782217</v>
      </c>
      <c r="G93" s="1">
        <f t="shared" si="8"/>
        <v>-10.57492635380922</v>
      </c>
      <c r="H93" s="1">
        <f t="shared" si="8"/>
        <v>-13.203742689658725</v>
      </c>
      <c r="I93" s="1">
        <f t="shared" si="8"/>
        <v>-24.519559859167867</v>
      </c>
      <c r="J93" s="1">
        <f t="shared" si="8"/>
        <v>-36.878594448217733</v>
      </c>
      <c r="K93" s="1">
        <f t="shared" si="8"/>
        <v>-55.301985104280078</v>
      </c>
      <c r="L93" s="1">
        <f t="shared" si="8"/>
        <v>-48.961686759697159</v>
      </c>
      <c r="M93" s="2">
        <f t="shared" si="8"/>
        <v>-20.577621666636109</v>
      </c>
      <c r="N93" s="7">
        <f t="shared" si="4"/>
        <v>-225.87830700420179</v>
      </c>
    </row>
    <row r="94" spans="1:14" x14ac:dyDescent="0.2">
      <c r="A94" s="30">
        <v>0.53</v>
      </c>
      <c r="B94" s="34">
        <f t="shared" ref="B94:M141" si="9">PERCENTILE(B$10:B$37,$A94)</f>
        <v>0</v>
      </c>
      <c r="C94" s="1">
        <f t="shared" si="8"/>
        <v>0</v>
      </c>
      <c r="D94" s="1">
        <f t="shared" si="8"/>
        <v>0</v>
      </c>
      <c r="E94" s="1">
        <f t="shared" si="8"/>
        <v>-4.3248577788636222</v>
      </c>
      <c r="F94" s="1">
        <f t="shared" si="8"/>
        <v>-9.5995490706067077</v>
      </c>
      <c r="G94" s="1">
        <f t="shared" si="8"/>
        <v>-10.561990899936616</v>
      </c>
      <c r="H94" s="1">
        <f t="shared" si="8"/>
        <v>-13.150853966835641</v>
      </c>
      <c r="I94" s="1">
        <f t="shared" si="8"/>
        <v>-24.318755209424125</v>
      </c>
      <c r="J94" s="1">
        <f t="shared" si="8"/>
        <v>-36.832769269979494</v>
      </c>
      <c r="K94" s="1">
        <f t="shared" si="8"/>
        <v>-55.132509833904805</v>
      </c>
      <c r="L94" s="1">
        <f t="shared" si="8"/>
        <v>-47.587889687449419</v>
      </c>
      <c r="M94" s="2">
        <f t="shared" si="8"/>
        <v>-20.02916883885208</v>
      </c>
      <c r="N94" s="7">
        <f t="shared" si="4"/>
        <v>-224.501541935494</v>
      </c>
    </row>
    <row r="95" spans="1:14" x14ac:dyDescent="0.2">
      <c r="A95" s="30">
        <v>0.54</v>
      </c>
      <c r="B95" s="34">
        <f t="shared" si="9"/>
        <v>0</v>
      </c>
      <c r="C95" s="1">
        <f t="shared" si="8"/>
        <v>0</v>
      </c>
      <c r="D95" s="1">
        <f t="shared" si="8"/>
        <v>0</v>
      </c>
      <c r="E95" s="1">
        <f t="shared" si="8"/>
        <v>-4.2571882413864852</v>
      </c>
      <c r="F95" s="1">
        <f t="shared" si="8"/>
        <v>-9.5589015360351937</v>
      </c>
      <c r="G95" s="1">
        <f t="shared" si="8"/>
        <v>-10.549055446064012</v>
      </c>
      <c r="H95" s="1">
        <f t="shared" si="8"/>
        <v>-13.097965244012554</v>
      </c>
      <c r="I95" s="1">
        <f t="shared" si="8"/>
        <v>-24.117950559680388</v>
      </c>
      <c r="J95" s="1">
        <f t="shared" si="8"/>
        <v>-36.786944091741255</v>
      </c>
      <c r="K95" s="1">
        <f t="shared" si="8"/>
        <v>-54.96303456352954</v>
      </c>
      <c r="L95" s="1">
        <f t="shared" si="8"/>
        <v>-46.214092615201665</v>
      </c>
      <c r="M95" s="2">
        <f t="shared" si="8"/>
        <v>-19.480716011068044</v>
      </c>
      <c r="N95" s="7">
        <f t="shared" si="4"/>
        <v>-223.12477686678625</v>
      </c>
    </row>
    <row r="96" spans="1:14" x14ac:dyDescent="0.2">
      <c r="A96" s="30">
        <v>0.55000000000000004</v>
      </c>
      <c r="B96" s="34">
        <f t="shared" si="9"/>
        <v>0</v>
      </c>
      <c r="C96" s="1">
        <f t="shared" si="8"/>
        <v>0</v>
      </c>
      <c r="D96" s="1">
        <f t="shared" si="8"/>
        <v>0</v>
      </c>
      <c r="E96" s="1">
        <f t="shared" si="8"/>
        <v>-4.1895187039093473</v>
      </c>
      <c r="F96" s="1">
        <f t="shared" si="8"/>
        <v>-9.5182540014636796</v>
      </c>
      <c r="G96" s="1">
        <f t="shared" si="8"/>
        <v>-10.536119992191407</v>
      </c>
      <c r="H96" s="1">
        <f t="shared" si="8"/>
        <v>-13.04507652118947</v>
      </c>
      <c r="I96" s="1">
        <f t="shared" si="8"/>
        <v>-23.917145909936647</v>
      </c>
      <c r="J96" s="1">
        <f t="shared" si="8"/>
        <v>-36.741118913503009</v>
      </c>
      <c r="K96" s="1">
        <f t="shared" si="8"/>
        <v>-54.793559293154274</v>
      </c>
      <c r="L96" s="1">
        <f t="shared" si="8"/>
        <v>-44.840295542953925</v>
      </c>
      <c r="M96" s="2">
        <f t="shared" si="8"/>
        <v>-18.932263183284011</v>
      </c>
      <c r="N96" s="7">
        <f t="shared" si="4"/>
        <v>-221.74801179807847</v>
      </c>
    </row>
    <row r="97" spans="1:14" x14ac:dyDescent="0.2">
      <c r="A97" s="30">
        <v>0.56000000000000005</v>
      </c>
      <c r="B97" s="34">
        <f t="shared" si="9"/>
        <v>0</v>
      </c>
      <c r="C97" s="1">
        <f t="shared" si="8"/>
        <v>0</v>
      </c>
      <c r="D97" s="1">
        <f t="shared" si="8"/>
        <v>0</v>
      </c>
      <c r="E97" s="1">
        <f t="shared" si="8"/>
        <v>-4.0784862643910671</v>
      </c>
      <c r="F97" s="1">
        <f t="shared" si="8"/>
        <v>-9.4655342213106426</v>
      </c>
      <c r="G97" s="1">
        <f t="shared" si="8"/>
        <v>-10.488723189121895</v>
      </c>
      <c r="H97" s="1">
        <f t="shared" si="8"/>
        <v>-12.918714566175112</v>
      </c>
      <c r="I97" s="1">
        <f t="shared" si="8"/>
        <v>-23.785968150282304</v>
      </c>
      <c r="J97" s="1">
        <f t="shared" si="8"/>
        <v>-36.617303700623424</v>
      </c>
      <c r="K97" s="1">
        <f t="shared" si="8"/>
        <v>-54.659529460012024</v>
      </c>
      <c r="L97" s="1">
        <f t="shared" si="8"/>
        <v>-43.902827997433498</v>
      </c>
      <c r="M97" s="2">
        <f t="shared" si="8"/>
        <v>-18.579905322772753</v>
      </c>
      <c r="N97" s="7">
        <f t="shared" si="4"/>
        <v>-217.70408186025466</v>
      </c>
    </row>
    <row r="98" spans="1:14" x14ac:dyDescent="0.2">
      <c r="A98" s="30">
        <v>0.56999999999999995</v>
      </c>
      <c r="B98" s="34">
        <f t="shared" si="9"/>
        <v>0</v>
      </c>
      <c r="C98" s="1">
        <f t="shared" si="8"/>
        <v>0</v>
      </c>
      <c r="D98" s="1">
        <f t="shared" si="8"/>
        <v>0</v>
      </c>
      <c r="E98" s="1">
        <f t="shared" si="8"/>
        <v>-3.9132501973213585</v>
      </c>
      <c r="F98" s="1">
        <f t="shared" si="8"/>
        <v>-9.3977241341807023</v>
      </c>
      <c r="G98" s="1">
        <f t="shared" si="8"/>
        <v>-10.398249699556244</v>
      </c>
      <c r="H98" s="1">
        <f t="shared" si="8"/>
        <v>-12.700511070921662</v>
      </c>
      <c r="I98" s="1">
        <f t="shared" si="8"/>
        <v>-23.741824003239707</v>
      </c>
      <c r="J98" s="1">
        <f t="shared" si="8"/>
        <v>-36.39600094444215</v>
      </c>
      <c r="K98" s="1">
        <f t="shared" si="8"/>
        <v>-54.569806423411045</v>
      </c>
      <c r="L98" s="1">
        <f t="shared" si="8"/>
        <v>-43.510772360322193</v>
      </c>
      <c r="M98" s="2">
        <f t="shared" si="8"/>
        <v>-18.472666171352454</v>
      </c>
      <c r="N98" s="7">
        <f t="shared" si="4"/>
        <v>-210.32619583603585</v>
      </c>
    </row>
    <row r="99" spans="1:14" x14ac:dyDescent="0.2">
      <c r="A99" s="30">
        <v>0.57999999999999996</v>
      </c>
      <c r="B99" s="34">
        <f t="shared" si="9"/>
        <v>0</v>
      </c>
      <c r="C99" s="1">
        <f t="shared" si="8"/>
        <v>0</v>
      </c>
      <c r="D99" s="1">
        <f t="shared" si="8"/>
        <v>0</v>
      </c>
      <c r="E99" s="1">
        <f t="shared" si="8"/>
        <v>-3.7480141302516525</v>
      </c>
      <c r="F99" s="1">
        <f t="shared" si="8"/>
        <v>-9.329914047050762</v>
      </c>
      <c r="G99" s="1">
        <f t="shared" si="8"/>
        <v>-10.307776209990596</v>
      </c>
      <c r="H99" s="1">
        <f t="shared" si="8"/>
        <v>-12.482307575668216</v>
      </c>
      <c r="I99" s="1">
        <f t="shared" si="8"/>
        <v>-23.697679856197109</v>
      </c>
      <c r="J99" s="1">
        <f t="shared" si="8"/>
        <v>-36.174698188260884</v>
      </c>
      <c r="K99" s="1">
        <f t="shared" si="8"/>
        <v>-54.480083386810065</v>
      </c>
      <c r="L99" s="1">
        <f t="shared" si="8"/>
        <v>-43.118716723210902</v>
      </c>
      <c r="M99" s="2">
        <f t="shared" si="8"/>
        <v>-18.365427019932156</v>
      </c>
      <c r="N99" s="7">
        <f t="shared" si="4"/>
        <v>-202.94830981181713</v>
      </c>
    </row>
    <row r="100" spans="1:14" x14ac:dyDescent="0.2">
      <c r="A100" s="30">
        <v>0.59</v>
      </c>
      <c r="B100" s="34">
        <f t="shared" si="9"/>
        <v>0</v>
      </c>
      <c r="C100" s="1">
        <f t="shared" si="8"/>
        <v>0</v>
      </c>
      <c r="D100" s="1">
        <f t="shared" si="8"/>
        <v>0</v>
      </c>
      <c r="E100" s="1">
        <f t="shared" si="8"/>
        <v>-3.5827780631819417</v>
      </c>
      <c r="F100" s="1">
        <f t="shared" si="8"/>
        <v>-9.2621039599208199</v>
      </c>
      <c r="G100" s="1">
        <f t="shared" si="8"/>
        <v>-10.217302720424945</v>
      </c>
      <c r="H100" s="1">
        <f t="shared" si="8"/>
        <v>-12.264104080414763</v>
      </c>
      <c r="I100" s="1">
        <f t="shared" si="8"/>
        <v>-23.653535709154511</v>
      </c>
      <c r="J100" s="1">
        <f t="shared" si="8"/>
        <v>-35.953395432079617</v>
      </c>
      <c r="K100" s="1">
        <f t="shared" si="8"/>
        <v>-54.390360350209086</v>
      </c>
      <c r="L100" s="1">
        <f t="shared" si="8"/>
        <v>-42.726661086099597</v>
      </c>
      <c r="M100" s="2">
        <f t="shared" si="8"/>
        <v>-18.258187868511857</v>
      </c>
      <c r="N100" s="7">
        <f t="shared" si="4"/>
        <v>-195.5704237875982</v>
      </c>
    </row>
    <row r="101" spans="1:14" x14ac:dyDescent="0.2">
      <c r="A101" s="30">
        <v>0.6</v>
      </c>
      <c r="B101" s="34">
        <f t="shared" si="9"/>
        <v>0</v>
      </c>
      <c r="C101" s="1">
        <f t="shared" si="8"/>
        <v>0</v>
      </c>
      <c r="D101" s="1">
        <f t="shared" si="8"/>
        <v>0</v>
      </c>
      <c r="E101" s="1">
        <f t="shared" si="8"/>
        <v>-3.48918270419869</v>
      </c>
      <c r="F101" s="1">
        <f t="shared" si="8"/>
        <v>-9.1587230962690125</v>
      </c>
      <c r="G101" s="1">
        <f t="shared" si="8"/>
        <v>-10.102917317235596</v>
      </c>
      <c r="H101" s="1">
        <f t="shared" si="8"/>
        <v>-12.091272153654154</v>
      </c>
      <c r="I101" s="1">
        <f t="shared" si="8"/>
        <v>-23.62962716445514</v>
      </c>
      <c r="J101" s="1">
        <f t="shared" si="8"/>
        <v>-35.820141305951424</v>
      </c>
      <c r="K101" s="1">
        <f t="shared" si="8"/>
        <v>-54.352424371298454</v>
      </c>
      <c r="L101" s="1">
        <f t="shared" si="8"/>
        <v>-41.772070672427823</v>
      </c>
      <c r="M101" s="2">
        <f t="shared" si="8"/>
        <v>-16.556017611649381</v>
      </c>
      <c r="N101" s="7">
        <f t="shared" si="4"/>
        <v>-190.12096701176844</v>
      </c>
    </row>
    <row r="102" spans="1:14" x14ac:dyDescent="0.2">
      <c r="A102" s="30">
        <v>0.61</v>
      </c>
      <c r="B102" s="34">
        <f t="shared" si="9"/>
        <v>0</v>
      </c>
      <c r="C102" s="1">
        <f t="shared" si="8"/>
        <v>0</v>
      </c>
      <c r="D102" s="1">
        <f t="shared" si="8"/>
        <v>0</v>
      </c>
      <c r="E102" s="1">
        <f t="shared" si="8"/>
        <v>-3.4206615930456987</v>
      </c>
      <c r="F102" s="1">
        <f t="shared" si="8"/>
        <v>-9.0428924608345493</v>
      </c>
      <c r="G102" s="1">
        <f t="shared" si="8"/>
        <v>-9.9801627442779512</v>
      </c>
      <c r="H102" s="1">
        <f t="shared" si="8"/>
        <v>-11.934320275866041</v>
      </c>
      <c r="I102" s="1">
        <f t="shared" si="8"/>
        <v>-23.612801080575899</v>
      </c>
      <c r="J102" s="1">
        <f t="shared" si="8"/>
        <v>-35.717704200341821</v>
      </c>
      <c r="K102" s="1">
        <f t="shared" si="8"/>
        <v>-54.332613862579436</v>
      </c>
      <c r="L102" s="1">
        <f t="shared" si="8"/>
        <v>-40.620593086959886</v>
      </c>
      <c r="M102" s="2">
        <f t="shared" si="8"/>
        <v>-14.295621467882139</v>
      </c>
      <c r="N102" s="7">
        <f t="shared" si="4"/>
        <v>-185.34646047287484</v>
      </c>
    </row>
    <row r="103" spans="1:14" x14ac:dyDescent="0.2">
      <c r="A103" s="30">
        <v>0.62</v>
      </c>
      <c r="B103" s="34">
        <f t="shared" si="9"/>
        <v>0</v>
      </c>
      <c r="C103" s="1">
        <f t="shared" si="8"/>
        <v>0</v>
      </c>
      <c r="D103" s="1">
        <f t="shared" si="8"/>
        <v>0</v>
      </c>
      <c r="E103" s="1">
        <f t="shared" si="8"/>
        <v>-3.352140481892707</v>
      </c>
      <c r="F103" s="1">
        <f t="shared" si="8"/>
        <v>-8.9270618254000862</v>
      </c>
      <c r="G103" s="1">
        <f t="shared" si="8"/>
        <v>-9.8574081713203068</v>
      </c>
      <c r="H103" s="1">
        <f t="shared" si="8"/>
        <v>-11.777368398077925</v>
      </c>
      <c r="I103" s="1">
        <f t="shared" si="8"/>
        <v>-23.595974996696658</v>
      </c>
      <c r="J103" s="1">
        <f t="shared" si="8"/>
        <v>-35.615267094732211</v>
      </c>
      <c r="K103" s="1">
        <f t="shared" si="8"/>
        <v>-54.312803353860417</v>
      </c>
      <c r="L103" s="1">
        <f t="shared" si="8"/>
        <v>-39.469115501491949</v>
      </c>
      <c r="M103" s="2">
        <f t="shared" si="8"/>
        <v>-12.035225324114897</v>
      </c>
      <c r="N103" s="7">
        <f t="shared" si="4"/>
        <v>-180.57195393398123</v>
      </c>
    </row>
    <row r="104" spans="1:14" x14ac:dyDescent="0.2">
      <c r="A104" s="30">
        <v>0.63</v>
      </c>
      <c r="B104" s="34">
        <f t="shared" si="9"/>
        <v>0</v>
      </c>
      <c r="C104" s="1">
        <f t="shared" si="8"/>
        <v>0</v>
      </c>
      <c r="D104" s="1">
        <f t="shared" si="8"/>
        <v>0</v>
      </c>
      <c r="E104" s="1">
        <f t="shared" si="8"/>
        <v>-3.2693463503874303</v>
      </c>
      <c r="F104" s="1">
        <f t="shared" si="8"/>
        <v>-8.813286824512419</v>
      </c>
      <c r="G104" s="1">
        <f t="shared" si="8"/>
        <v>-9.733782075142118</v>
      </c>
      <c r="H104" s="1">
        <f t="shared" si="8"/>
        <v>-11.620347593403039</v>
      </c>
      <c r="I104" s="1">
        <f t="shared" si="8"/>
        <v>-23.55447176319915</v>
      </c>
      <c r="J104" s="1">
        <f t="shared" si="8"/>
        <v>-35.50300370151173</v>
      </c>
      <c r="K104" s="1">
        <f t="shared" si="8"/>
        <v>-54.274695832197921</v>
      </c>
      <c r="L104" s="1">
        <f t="shared" si="8"/>
        <v>-38.329253451110496</v>
      </c>
      <c r="M104" s="2">
        <f t="shared" si="8"/>
        <v>-9.7863707991299194</v>
      </c>
      <c r="N104" s="7">
        <f t="shared" si="4"/>
        <v>-175.36529016006347</v>
      </c>
    </row>
    <row r="105" spans="1:14" x14ac:dyDescent="0.2">
      <c r="A105" s="30">
        <v>0.64</v>
      </c>
      <c r="B105" s="34">
        <f t="shared" si="9"/>
        <v>0</v>
      </c>
      <c r="C105" s="1">
        <f t="shared" si="8"/>
        <v>0</v>
      </c>
      <c r="D105" s="1">
        <f t="shared" si="8"/>
        <v>0</v>
      </c>
      <c r="E105" s="1">
        <f t="shared" si="8"/>
        <v>-2.8154536897228231</v>
      </c>
      <c r="F105" s="1">
        <f t="shared" si="8"/>
        <v>-8.7529583218414633</v>
      </c>
      <c r="G105" s="1">
        <f t="shared" si="8"/>
        <v>-9.5874963752298061</v>
      </c>
      <c r="H105" s="1">
        <f t="shared" si="8"/>
        <v>-11.461534689672137</v>
      </c>
      <c r="I105" s="1">
        <f t="shared" si="8"/>
        <v>-22.871362639626767</v>
      </c>
      <c r="J105" s="1">
        <f t="shared" si="8"/>
        <v>-35.135256830408608</v>
      </c>
      <c r="K105" s="1">
        <f t="shared" si="8"/>
        <v>-53.7608659740051</v>
      </c>
      <c r="L105" s="1">
        <f t="shared" si="8"/>
        <v>-37.491395312978163</v>
      </c>
      <c r="M105" s="2">
        <f t="shared" si="8"/>
        <v>-7.8375983624845276</v>
      </c>
      <c r="N105" s="7">
        <f t="shared" si="4"/>
        <v>-158.92253827552065</v>
      </c>
    </row>
    <row r="106" spans="1:14" x14ac:dyDescent="0.2">
      <c r="A106" s="30">
        <v>0.65</v>
      </c>
      <c r="B106" s="34">
        <f t="shared" si="9"/>
        <v>0</v>
      </c>
      <c r="C106" s="1">
        <f t="shared" si="8"/>
        <v>0</v>
      </c>
      <c r="D106" s="1">
        <f t="shared" si="8"/>
        <v>0</v>
      </c>
      <c r="E106" s="1">
        <f t="shared" si="8"/>
        <v>-2.3615610290582154</v>
      </c>
      <c r="F106" s="1">
        <f t="shared" si="8"/>
        <v>-8.6926298191705076</v>
      </c>
      <c r="G106" s="1">
        <f t="shared" si="8"/>
        <v>-9.4412106753174942</v>
      </c>
      <c r="H106" s="1">
        <f t="shared" si="8"/>
        <v>-11.302721785941234</v>
      </c>
      <c r="I106" s="1">
        <f t="shared" si="8"/>
        <v>-22.188253516054388</v>
      </c>
      <c r="J106" s="1">
        <f t="shared" si="8"/>
        <v>-34.767509959305485</v>
      </c>
      <c r="K106" s="1">
        <f t="shared" si="8"/>
        <v>-53.247036115812278</v>
      </c>
      <c r="L106" s="1">
        <f t="shared" si="8"/>
        <v>-36.653537174845823</v>
      </c>
      <c r="M106" s="2">
        <f t="shared" si="8"/>
        <v>-5.8888259258391358</v>
      </c>
      <c r="N106" s="7">
        <f t="shared" si="4"/>
        <v>-142.47978639097781</v>
      </c>
    </row>
    <row r="107" spans="1:14" x14ac:dyDescent="0.2">
      <c r="A107" s="30">
        <v>0.66</v>
      </c>
      <c r="B107" s="34">
        <f t="shared" si="9"/>
        <v>0</v>
      </c>
      <c r="C107" s="1">
        <f t="shared" si="8"/>
        <v>0</v>
      </c>
      <c r="D107" s="1">
        <f t="shared" si="8"/>
        <v>0</v>
      </c>
      <c r="E107" s="1">
        <f t="shared" si="8"/>
        <v>-1.9076683683936082</v>
      </c>
      <c r="F107" s="1">
        <f t="shared" si="8"/>
        <v>-8.6323013164995519</v>
      </c>
      <c r="G107" s="1">
        <f t="shared" si="8"/>
        <v>-9.2949249754051841</v>
      </c>
      <c r="H107" s="1">
        <f t="shared" si="8"/>
        <v>-11.143908882210331</v>
      </c>
      <c r="I107" s="1">
        <f t="shared" si="8"/>
        <v>-21.505144392482006</v>
      </c>
      <c r="J107" s="1">
        <f t="shared" si="8"/>
        <v>-34.399763088202356</v>
      </c>
      <c r="K107" s="1">
        <f t="shared" si="8"/>
        <v>-52.73320625761945</v>
      </c>
      <c r="L107" s="1">
        <f t="shared" si="8"/>
        <v>-35.81567903671349</v>
      </c>
      <c r="M107" s="2">
        <f t="shared" si="8"/>
        <v>-3.940053489193744</v>
      </c>
      <c r="N107" s="7">
        <f t="shared" si="4"/>
        <v>-126.03703450643496</v>
      </c>
    </row>
    <row r="108" spans="1:14" x14ac:dyDescent="0.2">
      <c r="A108" s="30">
        <v>0.67</v>
      </c>
      <c r="B108" s="34">
        <f t="shared" si="9"/>
        <v>0</v>
      </c>
      <c r="C108" s="1">
        <f t="shared" si="8"/>
        <v>0</v>
      </c>
      <c r="D108" s="1">
        <f t="shared" si="8"/>
        <v>0</v>
      </c>
      <c r="E108" s="1">
        <f t="shared" si="8"/>
        <v>-1.561773506729482</v>
      </c>
      <c r="F108" s="1">
        <f t="shared" si="8"/>
        <v>-8.5468017427355978</v>
      </c>
      <c r="G108" s="1">
        <f t="shared" si="8"/>
        <v>-9.1522243630445335</v>
      </c>
      <c r="H108" s="1">
        <f t="shared" si="8"/>
        <v>-11.021187813547177</v>
      </c>
      <c r="I108" s="1">
        <f t="shared" si="8"/>
        <v>-21.035088214369715</v>
      </c>
      <c r="J108" s="1">
        <f t="shared" si="8"/>
        <v>-34.112019129616804</v>
      </c>
      <c r="K108" s="1">
        <f t="shared" si="8"/>
        <v>-52.00813216074426</v>
      </c>
      <c r="L108" s="1">
        <f t="shared" si="8"/>
        <v>-34.510076113936478</v>
      </c>
      <c r="M108" s="2">
        <f t="shared" si="8"/>
        <v>-2.4031933969347699</v>
      </c>
      <c r="N108" s="7">
        <f t="shared" si="8"/>
        <v>-114.93551191436737</v>
      </c>
    </row>
    <row r="109" spans="1:14" x14ac:dyDescent="0.2">
      <c r="A109" s="30">
        <v>0.68</v>
      </c>
      <c r="B109" s="34">
        <f t="shared" si="9"/>
        <v>0</v>
      </c>
      <c r="C109" s="1">
        <f t="shared" si="8"/>
        <v>0</v>
      </c>
      <c r="D109" s="1">
        <f t="shared" si="8"/>
        <v>0</v>
      </c>
      <c r="E109" s="1">
        <f t="shared" si="8"/>
        <v>-1.4318742430663165</v>
      </c>
      <c r="F109" s="1">
        <f t="shared" si="8"/>
        <v>-8.4109600267856415</v>
      </c>
      <c r="G109" s="1">
        <f t="shared" si="8"/>
        <v>-9.0166939257872016</v>
      </c>
      <c r="H109" s="1">
        <f t="shared" si="8"/>
        <v>-10.97065041501952</v>
      </c>
      <c r="I109" s="1">
        <f t="shared" si="8"/>
        <v>-20.991137927177601</v>
      </c>
      <c r="J109" s="1">
        <f t="shared" si="8"/>
        <v>-33.984280996066374</v>
      </c>
      <c r="K109" s="1">
        <f t="shared" si="8"/>
        <v>-50.860569586504312</v>
      </c>
      <c r="L109" s="1">
        <f t="shared" si="8"/>
        <v>-32.268983621870085</v>
      </c>
      <c r="M109" s="2">
        <f t="shared" si="8"/>
        <v>-1.6901579934486211</v>
      </c>
      <c r="N109" s="7">
        <f t="shared" si="8"/>
        <v>-114.51644790725024</v>
      </c>
    </row>
    <row r="110" spans="1:14" x14ac:dyDescent="0.2">
      <c r="A110" s="30">
        <v>0.69</v>
      </c>
      <c r="B110" s="34">
        <f t="shared" si="9"/>
        <v>0</v>
      </c>
      <c r="C110" s="1">
        <f t="shared" si="8"/>
        <v>0</v>
      </c>
      <c r="D110" s="1">
        <f t="shared" si="8"/>
        <v>0</v>
      </c>
      <c r="E110" s="1">
        <f t="shared" si="8"/>
        <v>-1.3019749794031541</v>
      </c>
      <c r="F110" s="1">
        <f t="shared" si="8"/>
        <v>-8.2751183108356887</v>
      </c>
      <c r="G110" s="1">
        <f t="shared" si="8"/>
        <v>-8.8811634885298751</v>
      </c>
      <c r="H110" s="1">
        <f t="shared" si="8"/>
        <v>-10.920113016491866</v>
      </c>
      <c r="I110" s="1">
        <f t="shared" si="8"/>
        <v>-20.947187639985486</v>
      </c>
      <c r="J110" s="1">
        <f t="shared" si="8"/>
        <v>-33.856542862515958</v>
      </c>
      <c r="K110" s="1">
        <f t="shared" si="8"/>
        <v>-49.713007012264391</v>
      </c>
      <c r="L110" s="1">
        <f t="shared" si="8"/>
        <v>-30.027891129803756</v>
      </c>
      <c r="M110" s="2">
        <f t="shared" si="8"/>
        <v>-0.97712258996249135</v>
      </c>
      <c r="N110" s="7">
        <f t="shared" si="8"/>
        <v>-114.09738390013314</v>
      </c>
    </row>
    <row r="111" spans="1:14" x14ac:dyDescent="0.2">
      <c r="A111" s="30">
        <v>0.7</v>
      </c>
      <c r="B111" s="34">
        <f t="shared" si="9"/>
        <v>0</v>
      </c>
      <c r="C111" s="1">
        <f t="shared" si="8"/>
        <v>0</v>
      </c>
      <c r="D111" s="1">
        <f t="shared" si="8"/>
        <v>0</v>
      </c>
      <c r="E111" s="1">
        <f t="shared" si="8"/>
        <v>-1.1720757157399901</v>
      </c>
      <c r="F111" s="1">
        <f t="shared" si="8"/>
        <v>-8.1392765948857342</v>
      </c>
      <c r="G111" s="1">
        <f t="shared" si="8"/>
        <v>-8.7456330512725451</v>
      </c>
      <c r="H111" s="1">
        <f t="shared" si="8"/>
        <v>-10.869575617964211</v>
      </c>
      <c r="I111" s="1">
        <f t="shared" si="8"/>
        <v>-20.903237352793372</v>
      </c>
      <c r="J111" s="1">
        <f t="shared" si="8"/>
        <v>-33.728804728965535</v>
      </c>
      <c r="K111" s="1">
        <f t="shared" si="8"/>
        <v>-48.565444438024457</v>
      </c>
      <c r="L111" s="1">
        <f t="shared" si="8"/>
        <v>-27.786798637737391</v>
      </c>
      <c r="M111" s="2">
        <f t="shared" si="8"/>
        <v>-0.2640871864763521</v>
      </c>
      <c r="N111" s="7">
        <f t="shared" si="8"/>
        <v>-113.67831989301602</v>
      </c>
    </row>
    <row r="112" spans="1:14" x14ac:dyDescent="0.2">
      <c r="A112" s="30">
        <v>0.71</v>
      </c>
      <c r="B112" s="34">
        <f t="shared" si="9"/>
        <v>0</v>
      </c>
      <c r="C112" s="1">
        <f t="shared" si="8"/>
        <v>0</v>
      </c>
      <c r="D112" s="1">
        <f t="shared" si="8"/>
        <v>1.7571419837959321</v>
      </c>
      <c r="E112" s="1">
        <f t="shared" si="8"/>
        <v>-1.0828111171649699</v>
      </c>
      <c r="F112" s="1">
        <f t="shared" si="8"/>
        <v>-8.0721017220538496</v>
      </c>
      <c r="G112" s="1">
        <f t="shared" si="8"/>
        <v>-8.6480352390871502</v>
      </c>
      <c r="H112" s="1">
        <f t="shared" si="8"/>
        <v>-10.760199265518626</v>
      </c>
      <c r="I112" s="1">
        <f t="shared" si="8"/>
        <v>-20.88071804522076</v>
      </c>
      <c r="J112" s="1">
        <f t="shared" si="8"/>
        <v>-33.586401873517509</v>
      </c>
      <c r="K112" s="1">
        <f t="shared" si="8"/>
        <v>-47.78524750875598</v>
      </c>
      <c r="L112" s="1">
        <f t="shared" si="8"/>
        <v>-24.787442282286751</v>
      </c>
      <c r="M112" s="2">
        <f t="shared" si="8"/>
        <v>0</v>
      </c>
      <c r="N112" s="7">
        <f t="shared" si="8"/>
        <v>-113.25509256630433</v>
      </c>
    </row>
    <row r="113" spans="1:14" x14ac:dyDescent="0.2">
      <c r="A113" s="30">
        <v>0.72</v>
      </c>
      <c r="B113" s="34">
        <f t="shared" si="9"/>
        <v>0</v>
      </c>
      <c r="C113" s="1">
        <f t="shared" si="8"/>
        <v>0</v>
      </c>
      <c r="D113" s="1">
        <f t="shared" si="8"/>
        <v>4.547896899236556</v>
      </c>
      <c r="E113" s="1">
        <f t="shared" si="8"/>
        <v>-1.0174492627594462</v>
      </c>
      <c r="F113" s="1">
        <f t="shared" si="8"/>
        <v>-8.045319109879653</v>
      </c>
      <c r="G113" s="1">
        <f t="shared" si="8"/>
        <v>-8.5727507357675989</v>
      </c>
      <c r="H113" s="1">
        <f t="shared" si="8"/>
        <v>-10.616211763709549</v>
      </c>
      <c r="I113" s="1">
        <f t="shared" si="8"/>
        <v>-20.870805196247861</v>
      </c>
      <c r="J113" s="1">
        <f t="shared" si="8"/>
        <v>-33.435372711070897</v>
      </c>
      <c r="K113" s="1">
        <f t="shared" si="8"/>
        <v>-47.221148017706014</v>
      </c>
      <c r="L113" s="1">
        <f t="shared" si="8"/>
        <v>-21.342048360139465</v>
      </c>
      <c r="M113" s="2">
        <f t="shared" si="8"/>
        <v>0</v>
      </c>
      <c r="N113" s="7">
        <f t="shared" si="8"/>
        <v>-112.82941622806644</v>
      </c>
    </row>
    <row r="114" spans="1:14" x14ac:dyDescent="0.2">
      <c r="A114" s="30">
        <v>0.73</v>
      </c>
      <c r="B114" s="34">
        <f t="shared" si="9"/>
        <v>0</v>
      </c>
      <c r="C114" s="1">
        <f t="shared" si="8"/>
        <v>0</v>
      </c>
      <c r="D114" s="1">
        <f t="shared" si="8"/>
        <v>7.3386518146772168</v>
      </c>
      <c r="E114" s="1">
        <f t="shared" si="8"/>
        <v>-0.95208740835392203</v>
      </c>
      <c r="F114" s="1">
        <f t="shared" si="8"/>
        <v>-8.0185364977054565</v>
      </c>
      <c r="G114" s="1">
        <f t="shared" si="8"/>
        <v>-8.4974662324480459</v>
      </c>
      <c r="H114" s="1">
        <f t="shared" si="8"/>
        <v>-10.472224261900472</v>
      </c>
      <c r="I114" s="1">
        <f t="shared" si="8"/>
        <v>-20.860892347274959</v>
      </c>
      <c r="J114" s="1">
        <f t="shared" si="8"/>
        <v>-33.284343548624278</v>
      </c>
      <c r="K114" s="1">
        <f t="shared" si="8"/>
        <v>-46.657048526656041</v>
      </c>
      <c r="L114" s="1">
        <f t="shared" si="8"/>
        <v>-17.896654437992133</v>
      </c>
      <c r="M114" s="2">
        <f t="shared" si="8"/>
        <v>0</v>
      </c>
      <c r="N114" s="7">
        <f t="shared" si="8"/>
        <v>-112.40373988982851</v>
      </c>
    </row>
    <row r="115" spans="1:14" x14ac:dyDescent="0.2">
      <c r="A115" s="30">
        <v>0.74</v>
      </c>
      <c r="B115" s="34">
        <f t="shared" si="9"/>
        <v>0</v>
      </c>
      <c r="C115" s="1">
        <f t="shared" si="8"/>
        <v>0</v>
      </c>
      <c r="D115" s="1">
        <f t="shared" si="8"/>
        <v>10.129406730117841</v>
      </c>
      <c r="E115" s="1">
        <f t="shared" si="8"/>
        <v>-0.88672555394839847</v>
      </c>
      <c r="F115" s="1">
        <f t="shared" si="8"/>
        <v>-7.9917538855312609</v>
      </c>
      <c r="G115" s="1">
        <f t="shared" si="8"/>
        <v>-8.4221817291284946</v>
      </c>
      <c r="H115" s="1">
        <f t="shared" si="8"/>
        <v>-10.328236760091396</v>
      </c>
      <c r="I115" s="1">
        <f t="shared" si="8"/>
        <v>-20.85097949830206</v>
      </c>
      <c r="J115" s="1">
        <f t="shared" si="8"/>
        <v>-33.133314386177666</v>
      </c>
      <c r="K115" s="1">
        <f t="shared" ref="C115:N136" si="10">PERCENTILE(K$10:K$37,$A115)</f>
        <v>-46.092949035606068</v>
      </c>
      <c r="L115" s="1">
        <f t="shared" si="10"/>
        <v>-14.451260515844846</v>
      </c>
      <c r="M115" s="2">
        <f t="shared" si="10"/>
        <v>0</v>
      </c>
      <c r="N115" s="7">
        <f t="shared" si="10"/>
        <v>-111.97806355159062</v>
      </c>
    </row>
    <row r="116" spans="1:14" x14ac:dyDescent="0.2">
      <c r="A116" s="30">
        <v>0.75</v>
      </c>
      <c r="B116" s="34">
        <f t="shared" si="9"/>
        <v>0</v>
      </c>
      <c r="C116" s="1">
        <f t="shared" si="10"/>
        <v>0</v>
      </c>
      <c r="D116" s="1">
        <f t="shared" si="10"/>
        <v>14.01112931644677</v>
      </c>
      <c r="E116" s="1">
        <f t="shared" si="10"/>
        <v>-0.75988542372945567</v>
      </c>
      <c r="F116" s="1">
        <f t="shared" si="10"/>
        <v>-7.8540392792202223</v>
      </c>
      <c r="G116" s="1">
        <f t="shared" si="10"/>
        <v>-8.2351305708426068</v>
      </c>
      <c r="H116" s="1">
        <f t="shared" si="10"/>
        <v>-10.316992957989978</v>
      </c>
      <c r="I116" s="1">
        <f t="shared" si="10"/>
        <v>-20.572219571401256</v>
      </c>
      <c r="J116" s="1">
        <f t="shared" si="10"/>
        <v>-32.766525327826955</v>
      </c>
      <c r="K116" s="1">
        <f t="shared" si="10"/>
        <v>-45.138339915066325</v>
      </c>
      <c r="L116" s="1">
        <f t="shared" si="10"/>
        <v>-13.643860945476437</v>
      </c>
      <c r="M116" s="2">
        <f t="shared" si="10"/>
        <v>0</v>
      </c>
      <c r="N116" s="7">
        <f t="shared" si="10"/>
        <v>-110.55684182143031</v>
      </c>
    </row>
    <row r="117" spans="1:14" x14ac:dyDescent="0.2">
      <c r="A117" s="30">
        <v>0.76</v>
      </c>
      <c r="B117" s="34">
        <f t="shared" si="9"/>
        <v>0</v>
      </c>
      <c r="C117" s="1">
        <f t="shared" si="10"/>
        <v>0</v>
      </c>
      <c r="D117" s="1">
        <f t="shared" si="10"/>
        <v>17.98012931644676</v>
      </c>
      <c r="E117" s="1">
        <f t="shared" si="10"/>
        <v>-0.62812703144543935</v>
      </c>
      <c r="F117" s="1">
        <f t="shared" si="10"/>
        <v>-7.7074501133782363</v>
      </c>
      <c r="G117" s="1">
        <f t="shared" si="10"/>
        <v>-8.0391380801594146</v>
      </c>
      <c r="H117" s="1">
        <f t="shared" si="10"/>
        <v>-10.316368651865174</v>
      </c>
      <c r="I117" s="1">
        <f t="shared" si="10"/>
        <v>-20.271951878266218</v>
      </c>
      <c r="J117" s="1">
        <f t="shared" si="10"/>
        <v>-32.382475477803915</v>
      </c>
      <c r="K117" s="1">
        <f t="shared" si="10"/>
        <v>-44.152490024167399</v>
      </c>
      <c r="L117" s="1">
        <f t="shared" si="10"/>
        <v>-13.047500923250334</v>
      </c>
      <c r="M117" s="2">
        <f t="shared" si="10"/>
        <v>0</v>
      </c>
      <c r="N117" s="7">
        <f t="shared" si="10"/>
        <v>-109.05597645991622</v>
      </c>
    </row>
    <row r="118" spans="1:14" x14ac:dyDescent="0.2">
      <c r="A118" s="30">
        <v>0.77</v>
      </c>
      <c r="B118" s="34">
        <f t="shared" si="9"/>
        <v>0</v>
      </c>
      <c r="C118" s="1">
        <f t="shared" si="10"/>
        <v>0</v>
      </c>
      <c r="D118" s="1">
        <f t="shared" si="10"/>
        <v>21.949129316446751</v>
      </c>
      <c r="E118" s="1">
        <f t="shared" si="10"/>
        <v>-0.4963686391614231</v>
      </c>
      <c r="F118" s="1">
        <f t="shared" si="10"/>
        <v>-7.5608609475362503</v>
      </c>
      <c r="G118" s="1">
        <f t="shared" si="10"/>
        <v>-7.8431455894762205</v>
      </c>
      <c r="H118" s="1">
        <f t="shared" si="10"/>
        <v>-10.315744345740368</v>
      </c>
      <c r="I118" s="1">
        <f t="shared" si="10"/>
        <v>-19.971684185131185</v>
      </c>
      <c r="J118" s="1">
        <f t="shared" si="10"/>
        <v>-31.998425627780875</v>
      </c>
      <c r="K118" s="1">
        <f t="shared" si="10"/>
        <v>-43.166640133268473</v>
      </c>
      <c r="L118" s="1">
        <f t="shared" si="10"/>
        <v>-12.451140901024232</v>
      </c>
      <c r="M118" s="2">
        <f t="shared" si="10"/>
        <v>0</v>
      </c>
      <c r="N118" s="7">
        <f t="shared" si="10"/>
        <v>-107.55511109840214</v>
      </c>
    </row>
    <row r="119" spans="1:14" x14ac:dyDescent="0.2">
      <c r="A119" s="30">
        <v>0.78</v>
      </c>
      <c r="B119" s="34">
        <f t="shared" si="9"/>
        <v>0</v>
      </c>
      <c r="C119" s="1">
        <f t="shared" si="10"/>
        <v>0.39186345425182034</v>
      </c>
      <c r="D119" s="1">
        <f t="shared" si="10"/>
        <v>25.432129316446776</v>
      </c>
      <c r="E119" s="1">
        <f t="shared" si="10"/>
        <v>-0.37025649623075546</v>
      </c>
      <c r="F119" s="1">
        <f t="shared" si="10"/>
        <v>-7.3095587350599054</v>
      </c>
      <c r="G119" s="1">
        <f t="shared" si="10"/>
        <v>-7.6625783175999462</v>
      </c>
      <c r="H119" s="1">
        <f t="shared" si="10"/>
        <v>-10.272541858983413</v>
      </c>
      <c r="I119" s="1">
        <f t="shared" si="10"/>
        <v>-19.681437120610088</v>
      </c>
      <c r="J119" s="1">
        <f t="shared" si="10"/>
        <v>-31.603594493291688</v>
      </c>
      <c r="K119" s="1">
        <f t="shared" si="10"/>
        <v>-42.287603404078105</v>
      </c>
      <c r="L119" s="1">
        <f t="shared" si="10"/>
        <v>-11.777153862726173</v>
      </c>
      <c r="M119" s="2">
        <f t="shared" si="10"/>
        <v>0</v>
      </c>
      <c r="N119" s="7">
        <f t="shared" si="10"/>
        <v>-105.99327026558845</v>
      </c>
    </row>
    <row r="120" spans="1:14" x14ac:dyDescent="0.2">
      <c r="A120" s="30">
        <v>0.79</v>
      </c>
      <c r="B120" s="34">
        <f t="shared" si="9"/>
        <v>0</v>
      </c>
      <c r="C120" s="1">
        <f t="shared" si="10"/>
        <v>2.1552489983849421</v>
      </c>
      <c r="D120" s="1">
        <f t="shared" si="10"/>
        <v>27.214129316446773</v>
      </c>
      <c r="E120" s="1">
        <f t="shared" si="10"/>
        <v>-0.26390622603681502</v>
      </c>
      <c r="F120" s="1">
        <f t="shared" si="10"/>
        <v>-6.6917608593633302</v>
      </c>
      <c r="G120" s="1">
        <f t="shared" si="10"/>
        <v>-7.5359993115478989</v>
      </c>
      <c r="H120" s="1">
        <f t="shared" si="10"/>
        <v>-10.08031574001394</v>
      </c>
      <c r="I120" s="1">
        <f t="shared" si="10"/>
        <v>-19.426262256237795</v>
      </c>
      <c r="J120" s="1">
        <f t="shared" si="10"/>
        <v>-31.17102886317101</v>
      </c>
      <c r="K120" s="1">
        <f t="shared" si="10"/>
        <v>-41.782412740867741</v>
      </c>
      <c r="L120" s="1">
        <f t="shared" si="10"/>
        <v>-10.83147226817632</v>
      </c>
      <c r="M120" s="2">
        <f t="shared" si="10"/>
        <v>0</v>
      </c>
      <c r="N120" s="7">
        <f t="shared" si="10"/>
        <v>-104.21801528322626</v>
      </c>
    </row>
    <row r="121" spans="1:14" x14ac:dyDescent="0.2">
      <c r="A121" s="30">
        <v>0.8</v>
      </c>
      <c r="B121" s="34">
        <f t="shared" si="9"/>
        <v>0</v>
      </c>
      <c r="C121" s="1">
        <f t="shared" si="10"/>
        <v>3.9186345425180642</v>
      </c>
      <c r="D121" s="1">
        <f t="shared" si="10"/>
        <v>28.996129316446769</v>
      </c>
      <c r="E121" s="1">
        <f t="shared" si="10"/>
        <v>-0.15755595584287449</v>
      </c>
      <c r="F121" s="1">
        <f t="shared" si="10"/>
        <v>-6.0739629836667559</v>
      </c>
      <c r="G121" s="1">
        <f t="shared" si="10"/>
        <v>-7.4094203054958525</v>
      </c>
      <c r="H121" s="1">
        <f t="shared" si="10"/>
        <v>-9.8880896210444664</v>
      </c>
      <c r="I121" s="1">
        <f t="shared" si="10"/>
        <v>-19.171087391865498</v>
      </c>
      <c r="J121" s="1">
        <f t="shared" si="10"/>
        <v>-30.738463233050332</v>
      </c>
      <c r="K121" s="1">
        <f t="shared" si="10"/>
        <v>-41.277222077657385</v>
      </c>
      <c r="L121" s="1">
        <f t="shared" si="10"/>
        <v>-9.8857906736264667</v>
      </c>
      <c r="M121" s="2">
        <f t="shared" si="10"/>
        <v>0</v>
      </c>
      <c r="N121" s="7">
        <f t="shared" si="10"/>
        <v>-102.44276030086407</v>
      </c>
    </row>
    <row r="122" spans="1:14" x14ac:dyDescent="0.2">
      <c r="A122" s="30">
        <v>0.81</v>
      </c>
      <c r="B122" s="34">
        <f t="shared" si="9"/>
        <v>0</v>
      </c>
      <c r="C122" s="1">
        <f t="shared" si="10"/>
        <v>5.6820200866511863</v>
      </c>
      <c r="D122" s="1">
        <f t="shared" si="10"/>
        <v>30.778129316446762</v>
      </c>
      <c r="E122" s="1">
        <f t="shared" si="10"/>
        <v>-5.1205685648934018E-2</v>
      </c>
      <c r="F122" s="1">
        <f t="shared" si="10"/>
        <v>-5.4561651079701807</v>
      </c>
      <c r="G122" s="1">
        <f t="shared" si="10"/>
        <v>-7.2828412994438061</v>
      </c>
      <c r="H122" s="1">
        <f t="shared" si="10"/>
        <v>-9.6958635020749941</v>
      </c>
      <c r="I122" s="1">
        <f t="shared" si="10"/>
        <v>-18.915912527493205</v>
      </c>
      <c r="J122" s="1">
        <f t="shared" si="10"/>
        <v>-30.305897602929655</v>
      </c>
      <c r="K122" s="1">
        <f t="shared" si="10"/>
        <v>-40.772031414447021</v>
      </c>
      <c r="L122" s="1">
        <f t="shared" si="10"/>
        <v>-8.9401090790766116</v>
      </c>
      <c r="M122" s="2">
        <f t="shared" si="10"/>
        <v>0</v>
      </c>
      <c r="N122" s="7">
        <f t="shared" si="10"/>
        <v>-100.66750531850188</v>
      </c>
    </row>
    <row r="123" spans="1:14" x14ac:dyDescent="0.2">
      <c r="A123" s="30">
        <v>0.82</v>
      </c>
      <c r="B123" s="34">
        <f t="shared" si="9"/>
        <v>0</v>
      </c>
      <c r="C123" s="1">
        <f t="shared" si="10"/>
        <v>7.6178499519925555</v>
      </c>
      <c r="D123" s="1">
        <f t="shared" si="10"/>
        <v>32.070129316446746</v>
      </c>
      <c r="E123" s="1">
        <f t="shared" si="10"/>
        <v>0</v>
      </c>
      <c r="F123" s="1">
        <f t="shared" si="10"/>
        <v>-5.0947626029717288</v>
      </c>
      <c r="G123" s="1">
        <f t="shared" si="10"/>
        <v>-7.2207871126683605</v>
      </c>
      <c r="H123" s="1">
        <f t="shared" si="10"/>
        <v>-9.5477869380012645</v>
      </c>
      <c r="I123" s="1">
        <f t="shared" si="10"/>
        <v>-18.693821487106028</v>
      </c>
      <c r="J123" s="1">
        <f t="shared" si="10"/>
        <v>-29.583254432825257</v>
      </c>
      <c r="K123" s="1">
        <f t="shared" si="10"/>
        <v>-39.919595995028601</v>
      </c>
      <c r="L123" s="1">
        <f t="shared" si="10"/>
        <v>-8.3432511422646396</v>
      </c>
      <c r="M123" s="2">
        <f t="shared" si="10"/>
        <v>0</v>
      </c>
      <c r="N123" s="7">
        <f t="shared" si="10"/>
        <v>-99.292705843803418</v>
      </c>
    </row>
    <row r="124" spans="1:14" x14ac:dyDescent="0.2">
      <c r="A124" s="30">
        <v>0.83</v>
      </c>
      <c r="B124" s="34">
        <f t="shared" si="9"/>
        <v>0</v>
      </c>
      <c r="C124" s="1">
        <f t="shared" si="10"/>
        <v>9.7138066870273754</v>
      </c>
      <c r="D124" s="1">
        <f t="shared" si="10"/>
        <v>32.907129316446756</v>
      </c>
      <c r="E124" s="1">
        <f t="shared" si="10"/>
        <v>0</v>
      </c>
      <c r="F124" s="1">
        <f t="shared" si="10"/>
        <v>-4.9714415136215244</v>
      </c>
      <c r="G124" s="1">
        <f t="shared" si="10"/>
        <v>-7.2186488295068996</v>
      </c>
      <c r="H124" s="1">
        <f t="shared" si="10"/>
        <v>-9.4407063891878629</v>
      </c>
      <c r="I124" s="1">
        <f t="shared" si="10"/>
        <v>-18.502451140419307</v>
      </c>
      <c r="J124" s="1">
        <f t="shared" si="10"/>
        <v>-28.591253547021658</v>
      </c>
      <c r="K124" s="1">
        <f t="shared" si="10"/>
        <v>-38.744719016274075</v>
      </c>
      <c r="L124" s="1">
        <f t="shared" si="10"/>
        <v>-8.0703008876378277</v>
      </c>
      <c r="M124" s="2">
        <f t="shared" si="10"/>
        <v>0</v>
      </c>
      <c r="N124" s="7">
        <f t="shared" si="10"/>
        <v>-98.289757911935524</v>
      </c>
    </row>
    <row r="125" spans="1:14" x14ac:dyDescent="0.2">
      <c r="A125" s="30">
        <v>0.84</v>
      </c>
      <c r="B125" s="34">
        <f t="shared" si="9"/>
        <v>0</v>
      </c>
      <c r="C125" s="1">
        <f t="shared" si="10"/>
        <v>11.809763422062169</v>
      </c>
      <c r="D125" s="1">
        <f t="shared" si="10"/>
        <v>33.744129316446752</v>
      </c>
      <c r="E125" s="1">
        <f t="shared" si="10"/>
        <v>0</v>
      </c>
      <c r="F125" s="1">
        <f t="shared" si="10"/>
        <v>-4.8481204242713218</v>
      </c>
      <c r="G125" s="1">
        <f t="shared" si="10"/>
        <v>-7.2165105463454395</v>
      </c>
      <c r="H125" s="1">
        <f t="shared" si="10"/>
        <v>-9.333625840374463</v>
      </c>
      <c r="I125" s="1">
        <f t="shared" si="10"/>
        <v>-18.311080793732589</v>
      </c>
      <c r="J125" s="1">
        <f t="shared" si="10"/>
        <v>-27.59925266121807</v>
      </c>
      <c r="K125" s="1">
        <f t="shared" si="10"/>
        <v>-37.569842037519564</v>
      </c>
      <c r="L125" s="1">
        <f t="shared" si="10"/>
        <v>-7.7973506330110203</v>
      </c>
      <c r="M125" s="2">
        <f t="shared" si="10"/>
        <v>0</v>
      </c>
      <c r="N125" s="7">
        <f t="shared" si="10"/>
        <v>-97.28680998006763</v>
      </c>
    </row>
    <row r="126" spans="1:14" x14ac:dyDescent="0.2">
      <c r="A126" s="30">
        <v>0.85</v>
      </c>
      <c r="B126" s="34">
        <f t="shared" si="9"/>
        <v>0</v>
      </c>
      <c r="C126" s="1">
        <f t="shared" si="10"/>
        <v>13.905720157096962</v>
      </c>
      <c r="D126" s="1">
        <f t="shared" si="10"/>
        <v>34.581129316446749</v>
      </c>
      <c r="E126" s="1">
        <f t="shared" si="10"/>
        <v>0</v>
      </c>
      <c r="F126" s="1">
        <f t="shared" si="10"/>
        <v>-4.7247993349211193</v>
      </c>
      <c r="G126" s="1">
        <f t="shared" si="10"/>
        <v>-7.2143722631839786</v>
      </c>
      <c r="H126" s="1">
        <f t="shared" si="10"/>
        <v>-9.2265452915610631</v>
      </c>
      <c r="I126" s="1">
        <f t="shared" si="10"/>
        <v>-18.119710447045872</v>
      </c>
      <c r="J126" s="1">
        <f t="shared" si="10"/>
        <v>-26.607251775414483</v>
      </c>
      <c r="K126" s="1">
        <f t="shared" si="10"/>
        <v>-36.394965058765059</v>
      </c>
      <c r="L126" s="1">
        <f t="shared" si="10"/>
        <v>-7.5244003783842128</v>
      </c>
      <c r="M126" s="2">
        <f t="shared" si="10"/>
        <v>0</v>
      </c>
      <c r="N126" s="7">
        <f t="shared" si="10"/>
        <v>-96.283862048199751</v>
      </c>
    </row>
    <row r="127" spans="1:14" x14ac:dyDescent="0.2">
      <c r="A127" s="30">
        <v>0.86</v>
      </c>
      <c r="B127" s="34">
        <f t="shared" si="9"/>
        <v>0</v>
      </c>
      <c r="C127" s="1">
        <f t="shared" si="10"/>
        <v>16.251449125930197</v>
      </c>
      <c r="D127" s="1">
        <f t="shared" si="10"/>
        <v>38.046130268734004</v>
      </c>
      <c r="E127" s="1">
        <f t="shared" si="10"/>
        <v>0</v>
      </c>
      <c r="F127" s="1">
        <f t="shared" si="10"/>
        <v>-4.334678539770497</v>
      </c>
      <c r="G127" s="1">
        <f t="shared" si="10"/>
        <v>-6.9961665633130696</v>
      </c>
      <c r="H127" s="1">
        <f t="shared" si="10"/>
        <v>-9.1117682859934401</v>
      </c>
      <c r="I127" s="1">
        <f t="shared" si="10"/>
        <v>-17.832444261561633</v>
      </c>
      <c r="J127" s="1">
        <f t="shared" si="10"/>
        <v>-26.357518368547037</v>
      </c>
      <c r="K127" s="1">
        <f t="shared" si="10"/>
        <v>-29.828078084711478</v>
      </c>
      <c r="L127" s="1">
        <f t="shared" si="10"/>
        <v>-7.3672545906708233</v>
      </c>
      <c r="M127" s="2">
        <f t="shared" si="10"/>
        <v>0</v>
      </c>
      <c r="N127" s="7">
        <f t="shared" si="10"/>
        <v>-92.015784229137466</v>
      </c>
    </row>
    <row r="128" spans="1:14" x14ac:dyDescent="0.2">
      <c r="A128" s="30">
        <v>0.87</v>
      </c>
      <c r="B128" s="34">
        <f t="shared" si="9"/>
        <v>0</v>
      </c>
      <c r="C128" s="1">
        <f t="shared" si="10"/>
        <v>18.653944511535805</v>
      </c>
      <c r="D128" s="1">
        <f t="shared" si="10"/>
        <v>42.10840416472292</v>
      </c>
      <c r="E128" s="1">
        <f t="shared" si="10"/>
        <v>0</v>
      </c>
      <c r="F128" s="1">
        <f t="shared" si="10"/>
        <v>-3.8839214478470505</v>
      </c>
      <c r="G128" s="1">
        <f t="shared" si="10"/>
        <v>-6.7288546323718297</v>
      </c>
      <c r="H128" s="1">
        <f t="shared" si="10"/>
        <v>-8.995242085708945</v>
      </c>
      <c r="I128" s="1">
        <f t="shared" si="10"/>
        <v>-17.523383567259771</v>
      </c>
      <c r="J128" s="1">
        <f t="shared" si="10"/>
        <v>-26.27648211598326</v>
      </c>
      <c r="K128" s="1">
        <f t="shared" si="10"/>
        <v>-22.035734293544444</v>
      </c>
      <c r="L128" s="1">
        <f t="shared" si="10"/>
        <v>-7.2364279999832126</v>
      </c>
      <c r="M128" s="2">
        <f t="shared" si="10"/>
        <v>0</v>
      </c>
      <c r="N128" s="7">
        <f t="shared" si="10"/>
        <v>-87.0056314357128</v>
      </c>
    </row>
    <row r="129" spans="1:14" x14ac:dyDescent="0.2">
      <c r="A129" s="30">
        <v>0.88</v>
      </c>
      <c r="B129" s="34">
        <f t="shared" si="9"/>
        <v>0</v>
      </c>
      <c r="C129" s="1">
        <f t="shared" si="10"/>
        <v>21.056439897141445</v>
      </c>
      <c r="D129" s="1">
        <f t="shared" si="10"/>
        <v>46.170678060711886</v>
      </c>
      <c r="E129" s="1">
        <f t="shared" si="10"/>
        <v>0</v>
      </c>
      <c r="F129" s="1">
        <f t="shared" si="10"/>
        <v>-3.4331643559235983</v>
      </c>
      <c r="G129" s="1">
        <f t="shared" si="10"/>
        <v>-6.4615427014305871</v>
      </c>
      <c r="H129" s="1">
        <f t="shared" si="10"/>
        <v>-8.8787158854244517</v>
      </c>
      <c r="I129" s="1">
        <f t="shared" si="10"/>
        <v>-17.214322872957908</v>
      </c>
      <c r="J129" s="1">
        <f t="shared" si="10"/>
        <v>-26.195445863419483</v>
      </c>
      <c r="K129" s="1">
        <f t="shared" si="10"/>
        <v>-14.243390502377313</v>
      </c>
      <c r="L129" s="1">
        <f t="shared" si="10"/>
        <v>-7.1056014092955992</v>
      </c>
      <c r="M129" s="2">
        <f t="shared" si="10"/>
        <v>0</v>
      </c>
      <c r="N129" s="7">
        <f t="shared" si="10"/>
        <v>-81.995478642288063</v>
      </c>
    </row>
    <row r="130" spans="1:14" x14ac:dyDescent="0.2">
      <c r="A130" s="30">
        <v>0.89</v>
      </c>
      <c r="B130" s="34">
        <f t="shared" si="9"/>
        <v>0</v>
      </c>
      <c r="C130" s="1">
        <f t="shared" si="10"/>
        <v>23.338903581441528</v>
      </c>
      <c r="D130" s="1">
        <f t="shared" si="10"/>
        <v>50.584142055828153</v>
      </c>
      <c r="E130" s="1">
        <f t="shared" si="10"/>
        <v>0.44445566766451128</v>
      </c>
      <c r="F130" s="1">
        <f t="shared" si="10"/>
        <v>-3.0305312339185049</v>
      </c>
      <c r="G130" s="1">
        <f t="shared" si="10"/>
        <v>-6.2226105205758007</v>
      </c>
      <c r="H130" s="1">
        <f t="shared" si="10"/>
        <v>-8.7715138172236227</v>
      </c>
      <c r="I130" s="1">
        <f t="shared" si="10"/>
        <v>-16.912444622322393</v>
      </c>
      <c r="J130" s="1">
        <f t="shared" si="10"/>
        <v>-26.093614071851114</v>
      </c>
      <c r="K130" s="1">
        <f t="shared" si="10"/>
        <v>-7.1290646568702956</v>
      </c>
      <c r="L130" s="1">
        <f t="shared" si="10"/>
        <v>-6.9482054419189954</v>
      </c>
      <c r="M130" s="2">
        <f t="shared" si="10"/>
        <v>0</v>
      </c>
      <c r="N130" s="7">
        <f t="shared" si="10"/>
        <v>-77.138882488342034</v>
      </c>
    </row>
    <row r="131" spans="1:14" x14ac:dyDescent="0.2">
      <c r="A131" s="30">
        <v>0.9</v>
      </c>
      <c r="B131" s="34">
        <f t="shared" si="9"/>
        <v>0</v>
      </c>
      <c r="C131" s="1">
        <f t="shared" si="10"/>
        <v>24.661113655297441</v>
      </c>
      <c r="D131" s="1">
        <f t="shared" si="10"/>
        <v>57.807126843963104</v>
      </c>
      <c r="E131" s="1">
        <f t="shared" si="10"/>
        <v>4.4445566766449547</v>
      </c>
      <c r="F131" s="1">
        <f t="shared" si="10"/>
        <v>-3.0128898712602199</v>
      </c>
      <c r="G131" s="1">
        <f t="shared" si="10"/>
        <v>-6.2107163404126293</v>
      </c>
      <c r="H131" s="1">
        <f t="shared" si="10"/>
        <v>-8.7389048056921208</v>
      </c>
      <c r="I131" s="1">
        <f t="shared" si="10"/>
        <v>-16.668025921017655</v>
      </c>
      <c r="J131" s="1">
        <f t="shared" si="10"/>
        <v>-25.825417968245997</v>
      </c>
      <c r="K131" s="1">
        <f t="shared" si="10"/>
        <v>-5.4388823766431589</v>
      </c>
      <c r="L131" s="1">
        <f t="shared" si="10"/>
        <v>-6.5782544610304603</v>
      </c>
      <c r="M131" s="2">
        <f t="shared" si="10"/>
        <v>0</v>
      </c>
      <c r="N131" s="7">
        <f t="shared" si="10"/>
        <v>-73.51073945022496</v>
      </c>
    </row>
    <row r="132" spans="1:14" x14ac:dyDescent="0.2">
      <c r="A132" s="30">
        <v>0.91</v>
      </c>
      <c r="B132" s="34">
        <f t="shared" si="9"/>
        <v>0</v>
      </c>
      <c r="C132" s="1">
        <f t="shared" si="10"/>
        <v>25.983323729153355</v>
      </c>
      <c r="D132" s="1">
        <f t="shared" si="10"/>
        <v>65.030111632098055</v>
      </c>
      <c r="E132" s="1">
        <f t="shared" si="10"/>
        <v>8.4446576856253994</v>
      </c>
      <c r="F132" s="1">
        <f t="shared" si="10"/>
        <v>-2.9952485086019354</v>
      </c>
      <c r="G132" s="1">
        <f t="shared" si="10"/>
        <v>-6.1988221602494571</v>
      </c>
      <c r="H132" s="1">
        <f t="shared" si="10"/>
        <v>-8.7062957941606172</v>
      </c>
      <c r="I132" s="1">
        <f t="shared" si="10"/>
        <v>-16.423607219712917</v>
      </c>
      <c r="J132" s="1">
        <f t="shared" si="10"/>
        <v>-25.557221864640884</v>
      </c>
      <c r="K132" s="1">
        <f t="shared" si="10"/>
        <v>-3.7487000964160213</v>
      </c>
      <c r="L132" s="1">
        <f t="shared" si="10"/>
        <v>-6.2083034801419252</v>
      </c>
      <c r="M132" s="2">
        <f t="shared" si="10"/>
        <v>0</v>
      </c>
      <c r="N132" s="7">
        <f t="shared" si="10"/>
        <v>-69.882596412107887</v>
      </c>
    </row>
    <row r="133" spans="1:14" x14ac:dyDescent="0.2">
      <c r="A133" s="30">
        <v>0.92</v>
      </c>
      <c r="B133" s="34">
        <f t="shared" si="9"/>
        <v>0</v>
      </c>
      <c r="C133" s="1">
        <f t="shared" si="10"/>
        <v>27.305533803009272</v>
      </c>
      <c r="D133" s="1">
        <f t="shared" si="10"/>
        <v>72.253096420232993</v>
      </c>
      <c r="E133" s="1">
        <f t="shared" si="10"/>
        <v>12.444758694605843</v>
      </c>
      <c r="F133" s="1">
        <f t="shared" si="10"/>
        <v>-2.9776071459436504</v>
      </c>
      <c r="G133" s="1">
        <f t="shared" si="10"/>
        <v>-6.1869279800862857</v>
      </c>
      <c r="H133" s="1">
        <f t="shared" si="10"/>
        <v>-8.6736867826291135</v>
      </c>
      <c r="I133" s="1">
        <f t="shared" si="10"/>
        <v>-16.179188518408179</v>
      </c>
      <c r="J133" s="1">
        <f t="shared" si="10"/>
        <v>-25.289025761035766</v>
      </c>
      <c r="K133" s="1">
        <f t="shared" si="10"/>
        <v>-2.0585178161888846</v>
      </c>
      <c r="L133" s="1">
        <f t="shared" si="10"/>
        <v>-5.8383524992533893</v>
      </c>
      <c r="M133" s="2">
        <f t="shared" si="10"/>
        <v>0</v>
      </c>
      <c r="N133" s="7">
        <f t="shared" si="10"/>
        <v>-66.254453373990827</v>
      </c>
    </row>
    <row r="134" spans="1:14" x14ac:dyDescent="0.2">
      <c r="A134" s="30">
        <v>0.93</v>
      </c>
      <c r="B134" s="34">
        <f t="shared" si="9"/>
        <v>4.6291631776734432</v>
      </c>
      <c r="C134" s="1">
        <f t="shared" si="10"/>
        <v>35.586824974964152</v>
      </c>
      <c r="D134" s="1">
        <f t="shared" si="10"/>
        <v>80.064685719670024</v>
      </c>
      <c r="E134" s="1">
        <f t="shared" si="10"/>
        <v>16.026897292516637</v>
      </c>
      <c r="F134" s="1">
        <f t="shared" si="10"/>
        <v>-2.8682717514092073</v>
      </c>
      <c r="G134" s="1">
        <f t="shared" si="10"/>
        <v>-6.1144629145394092</v>
      </c>
      <c r="H134" s="1">
        <f t="shared" si="10"/>
        <v>-8.4993805146099604</v>
      </c>
      <c r="I134" s="1">
        <f t="shared" si="10"/>
        <v>-15.966663493561336</v>
      </c>
      <c r="J134" s="1">
        <f t="shared" si="10"/>
        <v>-25.088461664737132</v>
      </c>
      <c r="K134" s="1">
        <f t="shared" si="10"/>
        <v>-0.94066620194756745</v>
      </c>
      <c r="L134" s="1">
        <f t="shared" si="10"/>
        <v>-5.6060983757300722</v>
      </c>
      <c r="M134" s="2">
        <f t="shared" si="10"/>
        <v>0</v>
      </c>
      <c r="N134" s="7">
        <f t="shared" si="10"/>
        <v>-56.907032131066174</v>
      </c>
    </row>
    <row r="135" spans="1:14" x14ac:dyDescent="0.2">
      <c r="A135" s="30">
        <v>0.94</v>
      </c>
      <c r="B135" s="34">
        <f t="shared" si="9"/>
        <v>15.99165461378051</v>
      </c>
      <c r="C135" s="1">
        <f t="shared" si="10"/>
        <v>53.990415925971305</v>
      </c>
      <c r="D135" s="1">
        <f t="shared" si="10"/>
        <v>88.73242703554601</v>
      </c>
      <c r="E135" s="1">
        <f t="shared" si="10"/>
        <v>19.001090565235074</v>
      </c>
      <c r="F135" s="1">
        <f t="shared" si="10"/>
        <v>-2.6255632196003624</v>
      </c>
      <c r="G135" s="1">
        <f t="shared" si="10"/>
        <v>-5.9538947429798759</v>
      </c>
      <c r="H135" s="1">
        <f t="shared" si="10"/>
        <v>-8.118969146245151</v>
      </c>
      <c r="I135" s="1">
        <f t="shared" si="10"/>
        <v>-15.800529270835076</v>
      </c>
      <c r="J135" s="1">
        <f t="shared" si="10"/>
        <v>-24.986271397247926</v>
      </c>
      <c r="K135" s="1">
        <f t="shared" si="10"/>
        <v>-0.65529555641291548</v>
      </c>
      <c r="L135" s="1">
        <f t="shared" si="10"/>
        <v>-5.5741305901925307</v>
      </c>
      <c r="M135" s="2">
        <f t="shared" si="10"/>
        <v>0</v>
      </c>
      <c r="N135" s="7">
        <f t="shared" si="10"/>
        <v>-39.240660772058526</v>
      </c>
    </row>
    <row r="136" spans="1:14" x14ac:dyDescent="0.2">
      <c r="A136" s="30">
        <v>0.95</v>
      </c>
      <c r="B136" s="34">
        <f t="shared" si="9"/>
        <v>27.354146049887728</v>
      </c>
      <c r="C136" s="1">
        <f t="shared" si="10"/>
        <v>72.394006876978708</v>
      </c>
      <c r="D136" s="1">
        <f t="shared" si="10"/>
        <v>97.400168351422138</v>
      </c>
      <c r="E136" s="1">
        <f t="shared" si="10"/>
        <v>21.975283837953555</v>
      </c>
      <c r="F136" s="1">
        <f t="shared" si="10"/>
        <v>-2.3828546877915144</v>
      </c>
      <c r="G136" s="1">
        <f t="shared" si="10"/>
        <v>-5.7933265714203417</v>
      </c>
      <c r="H136" s="1">
        <f t="shared" si="10"/>
        <v>-7.7385577778803354</v>
      </c>
      <c r="I136" s="1">
        <f t="shared" si="10"/>
        <v>-15.634395048108813</v>
      </c>
      <c r="J136" s="1">
        <f t="shared" si="10"/>
        <v>-24.884081129758719</v>
      </c>
      <c r="K136" s="1">
        <f t="shared" si="10"/>
        <v>-0.36992491087825963</v>
      </c>
      <c r="L136" s="1">
        <f t="shared" si="10"/>
        <v>-5.5421628046549882</v>
      </c>
      <c r="M136" s="2">
        <f t="shared" si="10"/>
        <v>0</v>
      </c>
      <c r="N136" s="7">
        <f t="shared" ref="N136:N141" si="11">PERCENTILE(N$10:N$37,$A136)</f>
        <v>-21.574289413050643</v>
      </c>
    </row>
    <row r="137" spans="1:14" x14ac:dyDescent="0.2">
      <c r="A137" s="30">
        <v>0.96</v>
      </c>
      <c r="B137" s="34">
        <f t="shared" si="9"/>
        <v>38.716637485994944</v>
      </c>
      <c r="C137" s="1">
        <f t="shared" si="9"/>
        <v>90.797597827986095</v>
      </c>
      <c r="D137" s="1">
        <f t="shared" si="9"/>
        <v>106.06790966729824</v>
      </c>
      <c r="E137" s="1">
        <f t="shared" si="9"/>
        <v>24.949477110672035</v>
      </c>
      <c r="F137" s="1">
        <f t="shared" si="9"/>
        <v>-2.1401461559826664</v>
      </c>
      <c r="G137" s="1">
        <f t="shared" si="9"/>
        <v>-5.6327583998608066</v>
      </c>
      <c r="H137" s="1">
        <f t="shared" si="9"/>
        <v>-7.3581464095155198</v>
      </c>
      <c r="I137" s="1">
        <f t="shared" si="9"/>
        <v>-15.468260825382551</v>
      </c>
      <c r="J137" s="1">
        <f t="shared" si="9"/>
        <v>-24.78189086226951</v>
      </c>
      <c r="K137" s="1">
        <f t="shared" si="9"/>
        <v>-8.4554265343603774E-2</v>
      </c>
      <c r="L137" s="1">
        <f t="shared" si="9"/>
        <v>-5.5101950191174467</v>
      </c>
      <c r="M137" s="2">
        <f t="shared" si="9"/>
        <v>0</v>
      </c>
      <c r="N137" s="7">
        <f t="shared" si="11"/>
        <v>-3.90791805404276</v>
      </c>
    </row>
    <row r="138" spans="1:14" x14ac:dyDescent="0.2">
      <c r="A138" s="30">
        <v>0.97</v>
      </c>
      <c r="B138" s="34">
        <f t="shared" si="9"/>
        <v>59.112340658802928</v>
      </c>
      <c r="C138" s="1">
        <f t="shared" si="9"/>
        <v>105.15806422189148</v>
      </c>
      <c r="D138" s="1">
        <f t="shared" si="9"/>
        <v>115.66970068484599</v>
      </c>
      <c r="E138" s="1">
        <f t="shared" si="9"/>
        <v>26.492768740305255</v>
      </c>
      <c r="F138" s="1">
        <f t="shared" si="9"/>
        <v>-1.6752683387118394</v>
      </c>
      <c r="G138" s="1">
        <f t="shared" si="9"/>
        <v>-5.0130904152070128</v>
      </c>
      <c r="H138" s="1">
        <f t="shared" si="9"/>
        <v>-6.6921039772916906</v>
      </c>
      <c r="I138" s="1">
        <f t="shared" si="9"/>
        <v>-15.214929361654546</v>
      </c>
      <c r="J138" s="1">
        <f t="shared" si="9"/>
        <v>-23.376442982228333</v>
      </c>
      <c r="K138" s="1">
        <f t="shared" si="9"/>
        <v>0</v>
      </c>
      <c r="L138" s="1">
        <f t="shared" si="9"/>
        <v>-4.4555856969561338</v>
      </c>
      <c r="M138" s="2">
        <f t="shared" si="9"/>
        <v>0</v>
      </c>
      <c r="N138" s="7">
        <f t="shared" si="11"/>
        <v>4.7450554671267611</v>
      </c>
    </row>
    <row r="139" spans="1:14" x14ac:dyDescent="0.2">
      <c r="A139" s="30">
        <v>0.98</v>
      </c>
      <c r="B139" s="34">
        <f t="shared" si="9"/>
        <v>83.311501404959046</v>
      </c>
      <c r="C139" s="1">
        <f t="shared" si="9"/>
        <v>117.81616238122768</v>
      </c>
      <c r="D139" s="1">
        <f t="shared" si="9"/>
        <v>125.66477578730824</v>
      </c>
      <c r="E139" s="1">
        <f t="shared" si="9"/>
        <v>27.433575467586785</v>
      </c>
      <c r="F139" s="1">
        <f t="shared" si="9"/>
        <v>-1.1168455591412214</v>
      </c>
      <c r="G139" s="1">
        <f t="shared" si="9"/>
        <v>-4.2001172460924616</v>
      </c>
      <c r="H139" s="1">
        <f t="shared" si="9"/>
        <v>-5.9057958339693144</v>
      </c>
      <c r="I139" s="1">
        <f t="shared" si="9"/>
        <v>-14.924883270136332</v>
      </c>
      <c r="J139" s="1">
        <f t="shared" si="9"/>
        <v>-21.42225505479681</v>
      </c>
      <c r="K139" s="1">
        <f t="shared" si="9"/>
        <v>0</v>
      </c>
      <c r="L139" s="1">
        <f t="shared" si="9"/>
        <v>-2.9703904646374095</v>
      </c>
      <c r="M139" s="2">
        <f t="shared" si="9"/>
        <v>0</v>
      </c>
      <c r="N139" s="7">
        <f t="shared" si="11"/>
        <v>9.6029141092063721</v>
      </c>
    </row>
    <row r="140" spans="1:14" x14ac:dyDescent="0.2">
      <c r="A140" s="30">
        <v>0.99</v>
      </c>
      <c r="B140" s="34">
        <f t="shared" si="9"/>
        <v>107.51066215111486</v>
      </c>
      <c r="C140" s="1">
        <f t="shared" si="9"/>
        <v>130.47426054056373</v>
      </c>
      <c r="D140" s="1">
        <f t="shared" si="9"/>
        <v>135.65985088977038</v>
      </c>
      <c r="E140" s="1">
        <f t="shared" si="9"/>
        <v>28.3743821948683</v>
      </c>
      <c r="F140" s="1">
        <f t="shared" si="9"/>
        <v>-0.55842277957061071</v>
      </c>
      <c r="G140" s="1">
        <f t="shared" si="9"/>
        <v>-3.3871440769779206</v>
      </c>
      <c r="H140" s="1">
        <f t="shared" si="9"/>
        <v>-5.1194876906469489</v>
      </c>
      <c r="I140" s="1">
        <f t="shared" si="9"/>
        <v>-14.63483717861812</v>
      </c>
      <c r="J140" s="1">
        <f t="shared" si="9"/>
        <v>-19.468067127365309</v>
      </c>
      <c r="K140" s="1">
        <f t="shared" si="9"/>
        <v>0</v>
      </c>
      <c r="L140" s="1">
        <f t="shared" si="9"/>
        <v>-1.4851952323187048</v>
      </c>
      <c r="M140" s="2">
        <f t="shared" si="9"/>
        <v>0</v>
      </c>
      <c r="N140" s="7">
        <f t="shared" si="11"/>
        <v>14.460772751285917</v>
      </c>
    </row>
    <row r="141" spans="1:14" ht="13.5" thickBot="1" x14ac:dyDescent="0.25">
      <c r="A141" s="30">
        <v>1</v>
      </c>
      <c r="B141" s="35">
        <f t="shared" si="9"/>
        <v>131.70982289727067</v>
      </c>
      <c r="C141" s="3">
        <f t="shared" si="9"/>
        <v>143.13235869989978</v>
      </c>
      <c r="D141" s="3">
        <f t="shared" si="9"/>
        <v>145.65492599223251</v>
      </c>
      <c r="E141" s="3">
        <f t="shared" si="9"/>
        <v>29.315188922149815</v>
      </c>
      <c r="F141" s="3">
        <f t="shared" si="9"/>
        <v>0</v>
      </c>
      <c r="G141" s="3">
        <f t="shared" si="9"/>
        <v>-2.5741709078633797</v>
      </c>
      <c r="H141" s="3">
        <f t="shared" si="9"/>
        <v>-4.3331795473245833</v>
      </c>
      <c r="I141" s="3">
        <f t="shared" si="9"/>
        <v>-14.34479108709991</v>
      </c>
      <c r="J141" s="3">
        <f t="shared" si="9"/>
        <v>-17.513879199933811</v>
      </c>
      <c r="K141" s="3">
        <f t="shared" si="9"/>
        <v>0</v>
      </c>
      <c r="L141" s="3">
        <f t="shared" si="9"/>
        <v>0</v>
      </c>
      <c r="M141" s="4">
        <f t="shared" si="9"/>
        <v>0</v>
      </c>
      <c r="N141" s="8">
        <f t="shared" si="11"/>
        <v>19.318631393365465</v>
      </c>
    </row>
    <row r="142" spans="1:14" x14ac:dyDescent="0.2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</row>
    <row r="143" spans="1:14" x14ac:dyDescent="0.2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</row>
    <row r="144" spans="1:14" x14ac:dyDescent="0.2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</row>
    <row r="145" spans="1:14" x14ac:dyDescent="0.2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</row>
    <row r="146" spans="1:14" x14ac:dyDescent="0.2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</row>
    <row r="147" spans="1:14" x14ac:dyDescent="0.2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</row>
    <row r="148" spans="1:14" x14ac:dyDescent="0.2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</row>
    <row r="149" spans="1:14" x14ac:dyDescent="0.2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</row>
    <row r="150" spans="1:14" x14ac:dyDescent="0.2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</row>
    <row r="151" spans="1:14" x14ac:dyDescent="0.2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</row>
    <row r="152" spans="1:14" x14ac:dyDescent="0.2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</row>
    <row r="153" spans="1:14" x14ac:dyDescent="0.2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</row>
    <row r="154" spans="1:14" x14ac:dyDescent="0.2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</row>
    <row r="155" spans="1:14" x14ac:dyDescent="0.2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</row>
    <row r="156" spans="1:14" x14ac:dyDescent="0.2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</row>
    <row r="157" spans="1:14" x14ac:dyDescent="0.2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</row>
    <row r="158" spans="1:14" x14ac:dyDescent="0.2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</row>
    <row r="159" spans="1:14" x14ac:dyDescent="0.2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</row>
    <row r="160" spans="1:14" x14ac:dyDescent="0.2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</row>
    <row r="161" spans="1:14" x14ac:dyDescent="0.2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</row>
    <row r="162" spans="1:14" x14ac:dyDescent="0.2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</row>
    <row r="163" spans="1:14" x14ac:dyDescent="0.2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</row>
    <row r="164" spans="1:14" x14ac:dyDescent="0.2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</row>
    <row r="165" spans="1:14" x14ac:dyDescent="0.2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</row>
    <row r="166" spans="1:14" x14ac:dyDescent="0.2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</row>
    <row r="167" spans="1:14" x14ac:dyDescent="0.2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</row>
    <row r="168" spans="1:14" x14ac:dyDescent="0.2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</row>
    <row r="169" spans="1:14" x14ac:dyDescent="0.2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</row>
    <row r="170" spans="1:14" x14ac:dyDescent="0.2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</row>
    <row r="171" spans="1:14" x14ac:dyDescent="0.2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</row>
    <row r="172" spans="1:14" x14ac:dyDescent="0.2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</row>
    <row r="173" spans="1:14" x14ac:dyDescent="0.2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</row>
    <row r="174" spans="1:14" x14ac:dyDescent="0.2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</row>
    <row r="175" spans="1:14" x14ac:dyDescent="0.2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</row>
    <row r="176" spans="1:14" x14ac:dyDescent="0.2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</row>
    <row r="177" spans="1:14" x14ac:dyDescent="0.2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</row>
    <row r="178" spans="1:14" x14ac:dyDescent="0.2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</row>
    <row r="179" spans="1:14" x14ac:dyDescent="0.2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</row>
    <row r="180" spans="1:14" x14ac:dyDescent="0.2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</row>
    <row r="181" spans="1:14" x14ac:dyDescent="0.2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</row>
    <row r="182" spans="1:14" x14ac:dyDescent="0.2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</row>
    <row r="183" spans="1:14" x14ac:dyDescent="0.2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</row>
    <row r="184" spans="1:14" x14ac:dyDescent="0.2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</row>
    <row r="185" spans="1:14" x14ac:dyDescent="0.2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</row>
    <row r="186" spans="1:14" x14ac:dyDescent="0.2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</row>
    <row r="187" spans="1:14" x14ac:dyDescent="0.2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</row>
    <row r="188" spans="1:14" x14ac:dyDescent="0.2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</row>
    <row r="189" spans="1:14" x14ac:dyDescent="0.2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</row>
    <row r="190" spans="1:14" x14ac:dyDescent="0.2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</row>
    <row r="191" spans="1:14" x14ac:dyDescent="0.2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</row>
    <row r="192" spans="1:14" x14ac:dyDescent="0.2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</row>
    <row r="193" spans="1:14" x14ac:dyDescent="0.2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</row>
    <row r="194" spans="1:14" x14ac:dyDescent="0.2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</row>
    <row r="195" spans="1:14" x14ac:dyDescent="0.2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</row>
    <row r="196" spans="1:14" x14ac:dyDescent="0.2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</row>
    <row r="197" spans="1:14" x14ac:dyDescent="0.2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</row>
    <row r="198" spans="1:14" x14ac:dyDescent="0.2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</row>
    <row r="199" spans="1:14" x14ac:dyDescent="0.2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</row>
    <row r="200" spans="1:14" x14ac:dyDescent="0.2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</row>
    <row r="201" spans="1:14" x14ac:dyDescent="0.2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</row>
    <row r="202" spans="1:14" x14ac:dyDescent="0.2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</row>
    <row r="203" spans="1:14" x14ac:dyDescent="0.2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</row>
    <row r="204" spans="1:14" x14ac:dyDescent="0.2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</row>
    <row r="205" spans="1:14" x14ac:dyDescent="0.2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</row>
    <row r="206" spans="1:14" x14ac:dyDescent="0.2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</row>
    <row r="207" spans="1:14" x14ac:dyDescent="0.2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</row>
    <row r="208" spans="1:14" x14ac:dyDescent="0.2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</row>
    <row r="209" spans="1:14" x14ac:dyDescent="0.2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</row>
    <row r="210" spans="1:14" x14ac:dyDescent="0.2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</row>
    <row r="211" spans="1:14" x14ac:dyDescent="0.2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</row>
    <row r="212" spans="1:14" x14ac:dyDescent="0.2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</row>
    <row r="213" spans="1:14" x14ac:dyDescent="0.2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</row>
    <row r="214" spans="1:14" x14ac:dyDescent="0.2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</row>
    <row r="215" spans="1:14" x14ac:dyDescent="0.2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</row>
    <row r="216" spans="1:14" x14ac:dyDescent="0.2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</row>
    <row r="217" spans="1:14" x14ac:dyDescent="0.2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</row>
    <row r="218" spans="1:14" x14ac:dyDescent="0.2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</row>
    <row r="219" spans="1:14" x14ac:dyDescent="0.2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</row>
    <row r="220" spans="1:14" x14ac:dyDescent="0.2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</row>
    <row r="221" spans="1:14" x14ac:dyDescent="0.2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</row>
    <row r="222" spans="1:14" x14ac:dyDescent="0.2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</row>
    <row r="223" spans="1:14" x14ac:dyDescent="0.2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</row>
    <row r="224" spans="1:14" x14ac:dyDescent="0.2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</row>
    <row r="225" spans="1:14" x14ac:dyDescent="0.2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</row>
    <row r="226" spans="1:14" x14ac:dyDescent="0.2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</row>
    <row r="227" spans="1:14" x14ac:dyDescent="0.2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</row>
    <row r="228" spans="1:14" x14ac:dyDescent="0.2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</row>
    <row r="229" spans="1:14" x14ac:dyDescent="0.2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</row>
    <row r="230" spans="1:14" x14ac:dyDescent="0.2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</row>
    <row r="231" spans="1:14" x14ac:dyDescent="0.2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</row>
    <row r="232" spans="1:14" x14ac:dyDescent="0.2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</row>
    <row r="233" spans="1:14" x14ac:dyDescent="0.2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</row>
    <row r="234" spans="1:14" x14ac:dyDescent="0.2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</row>
    <row r="235" spans="1:14" x14ac:dyDescent="0.2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</row>
    <row r="236" spans="1:14" x14ac:dyDescent="0.2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</row>
    <row r="237" spans="1:14" x14ac:dyDescent="0.2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</row>
    <row r="238" spans="1:14" x14ac:dyDescent="0.2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</row>
    <row r="239" spans="1:14" x14ac:dyDescent="0.2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</row>
    <row r="240" spans="1:14" x14ac:dyDescent="0.2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</row>
    <row r="241" spans="1:14" x14ac:dyDescent="0.2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</row>
    <row r="242" spans="1:14" x14ac:dyDescent="0.2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</row>
    <row r="243" spans="1:14" x14ac:dyDescent="0.2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</row>
    <row r="244" spans="1:14" x14ac:dyDescent="0.2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</row>
    <row r="245" spans="1:14" x14ac:dyDescent="0.2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</row>
    <row r="246" spans="1:14" x14ac:dyDescent="0.2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</row>
    <row r="247" spans="1:14" x14ac:dyDescent="0.2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</row>
    <row r="248" spans="1:14" x14ac:dyDescent="0.2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</row>
    <row r="249" spans="1:14" x14ac:dyDescent="0.2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</row>
    <row r="250" spans="1:14" x14ac:dyDescent="0.2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</row>
    <row r="251" spans="1:14" x14ac:dyDescent="0.2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</row>
    <row r="252" spans="1:14" x14ac:dyDescent="0.2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</row>
    <row r="253" spans="1:14" x14ac:dyDescent="0.2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</row>
    <row r="254" spans="1:14" x14ac:dyDescent="0.2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</row>
    <row r="255" spans="1:14" x14ac:dyDescent="0.2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</row>
    <row r="256" spans="1:14" x14ac:dyDescent="0.2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</row>
    <row r="257" spans="1:14" x14ac:dyDescent="0.2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</row>
    <row r="258" spans="1:14" x14ac:dyDescent="0.2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</row>
    <row r="259" spans="1:14" x14ac:dyDescent="0.2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</row>
    <row r="260" spans="1:14" x14ac:dyDescent="0.2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</row>
    <row r="261" spans="1:14" x14ac:dyDescent="0.2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</row>
    <row r="262" spans="1:14" x14ac:dyDescent="0.2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</row>
    <row r="263" spans="1:14" x14ac:dyDescent="0.2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</row>
    <row r="264" spans="1:14" x14ac:dyDescent="0.2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</row>
    <row r="265" spans="1:14" x14ac:dyDescent="0.2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</row>
    <row r="266" spans="1:14" x14ac:dyDescent="0.2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</row>
    <row r="267" spans="1:14" x14ac:dyDescent="0.2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</row>
    <row r="268" spans="1:14" x14ac:dyDescent="0.2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</row>
    <row r="269" spans="1:14" x14ac:dyDescent="0.2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</row>
    <row r="270" spans="1:14" x14ac:dyDescent="0.2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</row>
    <row r="271" spans="1:14" x14ac:dyDescent="0.2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</row>
    <row r="272" spans="1:14" x14ac:dyDescent="0.2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</row>
    <row r="273" spans="1:14" x14ac:dyDescent="0.2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</row>
    <row r="274" spans="1:14" x14ac:dyDescent="0.2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</row>
    <row r="275" spans="1:14" x14ac:dyDescent="0.2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</row>
    <row r="276" spans="1:14" x14ac:dyDescent="0.2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</row>
    <row r="277" spans="1:14" x14ac:dyDescent="0.2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</row>
    <row r="278" spans="1:14" x14ac:dyDescent="0.2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</row>
    <row r="279" spans="1:14" x14ac:dyDescent="0.2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</row>
    <row r="280" spans="1:14" x14ac:dyDescent="0.2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</row>
    <row r="281" spans="1:14" x14ac:dyDescent="0.2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</row>
    <row r="282" spans="1:14" x14ac:dyDescent="0.2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</row>
    <row r="283" spans="1:14" x14ac:dyDescent="0.2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</row>
    <row r="284" spans="1:14" x14ac:dyDescent="0.2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</row>
    <row r="285" spans="1:14" x14ac:dyDescent="0.2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</row>
    <row r="286" spans="1:14" x14ac:dyDescent="0.2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</row>
    <row r="287" spans="1:14" x14ac:dyDescent="0.2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</row>
    <row r="288" spans="1:14" x14ac:dyDescent="0.2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</row>
    <row r="289" spans="1:14" x14ac:dyDescent="0.2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</row>
    <row r="290" spans="1:14" x14ac:dyDescent="0.2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</row>
    <row r="291" spans="1:14" x14ac:dyDescent="0.2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</row>
    <row r="292" spans="1:14" x14ac:dyDescent="0.2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</row>
    <row r="293" spans="1:14" x14ac:dyDescent="0.2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</row>
    <row r="294" spans="1:14" x14ac:dyDescent="0.2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</row>
    <row r="295" spans="1:14" x14ac:dyDescent="0.2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</row>
    <row r="296" spans="1:14" x14ac:dyDescent="0.2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</row>
    <row r="297" spans="1:14" x14ac:dyDescent="0.2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</row>
    <row r="298" spans="1:14" x14ac:dyDescent="0.2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</row>
    <row r="299" spans="1:14" x14ac:dyDescent="0.2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</row>
    <row r="300" spans="1:14" x14ac:dyDescent="0.2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</row>
    <row r="301" spans="1:14" x14ac:dyDescent="0.2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</row>
    <row r="302" spans="1:14" x14ac:dyDescent="0.2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</row>
    <row r="303" spans="1:14" x14ac:dyDescent="0.2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</row>
    <row r="304" spans="1:14" x14ac:dyDescent="0.2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</row>
    <row r="305" spans="1:14" x14ac:dyDescent="0.2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</row>
    <row r="306" spans="1:14" x14ac:dyDescent="0.2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</row>
    <row r="307" spans="1:14" x14ac:dyDescent="0.2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</row>
    <row r="308" spans="1:14" x14ac:dyDescent="0.2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</row>
    <row r="309" spans="1:14" x14ac:dyDescent="0.2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</row>
    <row r="310" spans="1:14" x14ac:dyDescent="0.2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</row>
    <row r="311" spans="1:14" x14ac:dyDescent="0.2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</row>
    <row r="312" spans="1:14" x14ac:dyDescent="0.2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</row>
    <row r="313" spans="1:14" x14ac:dyDescent="0.2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</row>
    <row r="314" spans="1:14" x14ac:dyDescent="0.2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</row>
    <row r="315" spans="1:14" x14ac:dyDescent="0.2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</row>
    <row r="316" spans="1:14" x14ac:dyDescent="0.2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</row>
    <row r="317" spans="1:14" x14ac:dyDescent="0.2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</row>
    <row r="318" spans="1:14" x14ac:dyDescent="0.2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</row>
    <row r="319" spans="1:14" x14ac:dyDescent="0.2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</row>
    <row r="320" spans="1:14" x14ac:dyDescent="0.2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</row>
    <row r="321" spans="1:14" x14ac:dyDescent="0.2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</row>
    <row r="322" spans="1:14" x14ac:dyDescent="0.2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</row>
    <row r="323" spans="1:14" x14ac:dyDescent="0.2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</row>
    <row r="324" spans="1:14" x14ac:dyDescent="0.2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</row>
    <row r="325" spans="1:14" x14ac:dyDescent="0.2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</row>
    <row r="326" spans="1:14" x14ac:dyDescent="0.2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</row>
    <row r="327" spans="1:14" x14ac:dyDescent="0.2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</row>
    <row r="328" spans="1:14" x14ac:dyDescent="0.2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</row>
    <row r="329" spans="1:14" x14ac:dyDescent="0.2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</row>
    <row r="330" spans="1:14" x14ac:dyDescent="0.2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</row>
    <row r="331" spans="1:14" x14ac:dyDescent="0.2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</row>
    <row r="332" spans="1:14" x14ac:dyDescent="0.2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</row>
    <row r="333" spans="1:14" x14ac:dyDescent="0.2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</row>
    <row r="334" spans="1:14" x14ac:dyDescent="0.2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</row>
    <row r="335" spans="1:14" x14ac:dyDescent="0.2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</row>
    <row r="336" spans="1:14" x14ac:dyDescent="0.2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</row>
    <row r="337" spans="1:14" x14ac:dyDescent="0.2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</row>
    <row r="338" spans="1:14" x14ac:dyDescent="0.2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</row>
    <row r="339" spans="1:14" x14ac:dyDescent="0.2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</row>
    <row r="340" spans="1:14" x14ac:dyDescent="0.2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</row>
    <row r="341" spans="1:14" x14ac:dyDescent="0.2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</row>
    <row r="342" spans="1:14" x14ac:dyDescent="0.2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</row>
    <row r="343" spans="1:14" x14ac:dyDescent="0.2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</row>
    <row r="344" spans="1:14" x14ac:dyDescent="0.2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</row>
    <row r="345" spans="1:14" x14ac:dyDescent="0.2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</row>
    <row r="346" spans="1:14" x14ac:dyDescent="0.2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</row>
    <row r="347" spans="1:14" x14ac:dyDescent="0.2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</row>
    <row r="348" spans="1:14" x14ac:dyDescent="0.2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</row>
    <row r="349" spans="1:14" x14ac:dyDescent="0.2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</row>
    <row r="350" spans="1:14" x14ac:dyDescent="0.2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</row>
    <row r="351" spans="1:14" x14ac:dyDescent="0.2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</row>
    <row r="352" spans="1:14" x14ac:dyDescent="0.2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</row>
    <row r="353" spans="1:14" x14ac:dyDescent="0.2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</row>
    <row r="354" spans="1:14" x14ac:dyDescent="0.2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</row>
    <row r="355" spans="1:14" x14ac:dyDescent="0.2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</row>
    <row r="356" spans="1:14" x14ac:dyDescent="0.2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</row>
    <row r="357" spans="1:14" x14ac:dyDescent="0.2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</row>
    <row r="358" spans="1:14" x14ac:dyDescent="0.2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</row>
    <row r="359" spans="1:14" x14ac:dyDescent="0.2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</row>
    <row r="360" spans="1:14" x14ac:dyDescent="0.2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</row>
    <row r="361" spans="1:14" x14ac:dyDescent="0.2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</row>
    <row r="362" spans="1:14" x14ac:dyDescent="0.2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</row>
    <row r="363" spans="1:14" x14ac:dyDescent="0.2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</row>
    <row r="364" spans="1:14" x14ac:dyDescent="0.2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</row>
    <row r="365" spans="1:14" x14ac:dyDescent="0.2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</row>
    <row r="366" spans="1:14" x14ac:dyDescent="0.2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</row>
    <row r="367" spans="1:14" x14ac:dyDescent="0.2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</row>
    <row r="368" spans="1:14" x14ac:dyDescent="0.2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</row>
    <row r="369" spans="1:14" x14ac:dyDescent="0.2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</row>
    <row r="370" spans="1:14" x14ac:dyDescent="0.2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</row>
    <row r="371" spans="1:14" x14ac:dyDescent="0.2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</row>
    <row r="372" spans="1:14" x14ac:dyDescent="0.2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</row>
    <row r="373" spans="1:14" x14ac:dyDescent="0.2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</row>
    <row r="374" spans="1:14" x14ac:dyDescent="0.2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</row>
    <row r="375" spans="1:14" x14ac:dyDescent="0.2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</row>
    <row r="376" spans="1:14" x14ac:dyDescent="0.2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</row>
    <row r="377" spans="1:14" x14ac:dyDescent="0.2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</row>
    <row r="378" spans="1:14" x14ac:dyDescent="0.2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</row>
    <row r="379" spans="1:14" x14ac:dyDescent="0.2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</row>
    <row r="380" spans="1:14" x14ac:dyDescent="0.2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</row>
    <row r="381" spans="1:14" x14ac:dyDescent="0.2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</row>
    <row r="382" spans="1:14" x14ac:dyDescent="0.2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</row>
    <row r="383" spans="1:14" x14ac:dyDescent="0.2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</row>
    <row r="384" spans="1:14" x14ac:dyDescent="0.2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</row>
    <row r="385" spans="1:14" x14ac:dyDescent="0.2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</row>
    <row r="386" spans="1:14" x14ac:dyDescent="0.2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</row>
    <row r="387" spans="1:14" x14ac:dyDescent="0.2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</row>
    <row r="388" spans="1:14" x14ac:dyDescent="0.2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</row>
    <row r="389" spans="1:14" x14ac:dyDescent="0.2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</row>
    <row r="390" spans="1:14" x14ac:dyDescent="0.2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</row>
    <row r="391" spans="1:14" x14ac:dyDescent="0.2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</row>
    <row r="392" spans="1:14" x14ac:dyDescent="0.2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</row>
    <row r="393" spans="1:14" x14ac:dyDescent="0.2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</row>
    <row r="394" spans="1:14" x14ac:dyDescent="0.2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</row>
    <row r="395" spans="1:14" x14ac:dyDescent="0.2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</row>
    <row r="396" spans="1:14" x14ac:dyDescent="0.2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</row>
    <row r="397" spans="1:14" x14ac:dyDescent="0.2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</row>
    <row r="398" spans="1:14" x14ac:dyDescent="0.2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</row>
    <row r="399" spans="1:14" x14ac:dyDescent="0.2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</row>
    <row r="400" spans="1:14" x14ac:dyDescent="0.2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</row>
    <row r="401" spans="1:14" x14ac:dyDescent="0.2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</row>
    <row r="402" spans="1:14" x14ac:dyDescent="0.2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</row>
    <row r="403" spans="1:14" x14ac:dyDescent="0.2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</row>
    <row r="404" spans="1:14" x14ac:dyDescent="0.2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</row>
    <row r="405" spans="1:14" x14ac:dyDescent="0.2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</row>
    <row r="406" spans="1:14" x14ac:dyDescent="0.2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</row>
    <row r="407" spans="1:14" x14ac:dyDescent="0.2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</row>
    <row r="408" spans="1:14" x14ac:dyDescent="0.2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</row>
    <row r="409" spans="1:14" x14ac:dyDescent="0.2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</row>
    <row r="410" spans="1:14" x14ac:dyDescent="0.2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</row>
    <row r="411" spans="1:14" x14ac:dyDescent="0.2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</row>
    <row r="412" spans="1:14" x14ac:dyDescent="0.2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</row>
    <row r="413" spans="1:14" x14ac:dyDescent="0.2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</row>
    <row r="414" spans="1:14" x14ac:dyDescent="0.2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</row>
    <row r="415" spans="1:14" x14ac:dyDescent="0.2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</row>
    <row r="416" spans="1:14" x14ac:dyDescent="0.2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</row>
    <row r="417" spans="1:14" x14ac:dyDescent="0.2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</row>
    <row r="418" spans="1:14" x14ac:dyDescent="0.2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</row>
    <row r="419" spans="1:14" x14ac:dyDescent="0.2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</row>
    <row r="420" spans="1:14" x14ac:dyDescent="0.2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</row>
    <row r="421" spans="1:14" x14ac:dyDescent="0.2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</row>
    <row r="422" spans="1:14" x14ac:dyDescent="0.2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</row>
    <row r="423" spans="1:14" x14ac:dyDescent="0.2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</row>
    <row r="424" spans="1:14" x14ac:dyDescent="0.2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</row>
    <row r="425" spans="1:14" x14ac:dyDescent="0.2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</row>
    <row r="426" spans="1:14" x14ac:dyDescent="0.2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</row>
    <row r="427" spans="1:14" x14ac:dyDescent="0.2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</row>
    <row r="428" spans="1:14" x14ac:dyDescent="0.2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</row>
    <row r="429" spans="1:14" x14ac:dyDescent="0.2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</row>
    <row r="430" spans="1:14" x14ac:dyDescent="0.2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</row>
    <row r="431" spans="1:14" x14ac:dyDescent="0.2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</row>
    <row r="432" spans="1:14" x14ac:dyDescent="0.2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</row>
    <row r="433" spans="1:14" x14ac:dyDescent="0.2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</row>
    <row r="434" spans="1:14" x14ac:dyDescent="0.2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</row>
    <row r="435" spans="1:14" x14ac:dyDescent="0.2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</row>
    <row r="436" spans="1:14" x14ac:dyDescent="0.2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</row>
    <row r="437" spans="1:14" x14ac:dyDescent="0.2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</row>
    <row r="438" spans="1:14" x14ac:dyDescent="0.2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</row>
    <row r="439" spans="1:14" x14ac:dyDescent="0.2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</row>
    <row r="440" spans="1:14" x14ac:dyDescent="0.2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</row>
    <row r="441" spans="1:14" x14ac:dyDescent="0.2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</row>
    <row r="442" spans="1:14" x14ac:dyDescent="0.2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</row>
    <row r="443" spans="1:14" x14ac:dyDescent="0.2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</row>
    <row r="444" spans="1:14" x14ac:dyDescent="0.2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</row>
    <row r="445" spans="1:14" x14ac:dyDescent="0.2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</row>
    <row r="446" spans="1:14" x14ac:dyDescent="0.2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</row>
    <row r="447" spans="1:14" x14ac:dyDescent="0.2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</row>
    <row r="448" spans="1:14" x14ac:dyDescent="0.2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</row>
    <row r="449" spans="1:14" x14ac:dyDescent="0.2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</row>
    <row r="450" spans="1:14" x14ac:dyDescent="0.2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</row>
    <row r="451" spans="1:14" x14ac:dyDescent="0.2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</row>
    <row r="452" spans="1:14" x14ac:dyDescent="0.2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</row>
    <row r="453" spans="1:14" x14ac:dyDescent="0.2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</row>
    <row r="454" spans="1:14" x14ac:dyDescent="0.2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</row>
    <row r="455" spans="1:14" x14ac:dyDescent="0.2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</row>
    <row r="456" spans="1:14" x14ac:dyDescent="0.2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</row>
    <row r="457" spans="1:14" x14ac:dyDescent="0.2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</row>
    <row r="458" spans="1:14" x14ac:dyDescent="0.2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</row>
    <row r="459" spans="1:14" x14ac:dyDescent="0.2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</row>
    <row r="460" spans="1:14" x14ac:dyDescent="0.2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</row>
    <row r="461" spans="1:14" x14ac:dyDescent="0.2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</row>
    <row r="462" spans="1:14" x14ac:dyDescent="0.2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</row>
    <row r="463" spans="1:14" x14ac:dyDescent="0.2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</row>
    <row r="464" spans="1:14" x14ac:dyDescent="0.2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</row>
    <row r="465" spans="1:14" x14ac:dyDescent="0.2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</row>
    <row r="466" spans="1:14" x14ac:dyDescent="0.2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</row>
    <row r="467" spans="1:14" x14ac:dyDescent="0.2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</row>
    <row r="468" spans="1:14" x14ac:dyDescent="0.2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</row>
    <row r="469" spans="1:14" x14ac:dyDescent="0.2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</row>
    <row r="470" spans="1:14" x14ac:dyDescent="0.2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</row>
    <row r="471" spans="1:14" x14ac:dyDescent="0.2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</row>
    <row r="472" spans="1:14" x14ac:dyDescent="0.2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</row>
    <row r="473" spans="1:14" x14ac:dyDescent="0.2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</row>
    <row r="474" spans="1:14" x14ac:dyDescent="0.2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</row>
    <row r="475" spans="1:14" x14ac:dyDescent="0.2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</row>
    <row r="476" spans="1:14" x14ac:dyDescent="0.2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</row>
    <row r="477" spans="1:14" x14ac:dyDescent="0.2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</row>
    <row r="478" spans="1:14" x14ac:dyDescent="0.2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</row>
    <row r="479" spans="1:14" x14ac:dyDescent="0.2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</row>
    <row r="480" spans="1:14" x14ac:dyDescent="0.2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</row>
    <row r="481" spans="1:14" x14ac:dyDescent="0.2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</row>
    <row r="482" spans="1:14" x14ac:dyDescent="0.2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</row>
    <row r="483" spans="1:14" x14ac:dyDescent="0.2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</row>
    <row r="484" spans="1:14" x14ac:dyDescent="0.2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</row>
    <row r="485" spans="1:14" x14ac:dyDescent="0.2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</row>
    <row r="486" spans="1:14" x14ac:dyDescent="0.2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</row>
    <row r="487" spans="1:14" x14ac:dyDescent="0.2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</row>
    <row r="488" spans="1:14" x14ac:dyDescent="0.2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</row>
    <row r="489" spans="1:14" x14ac:dyDescent="0.2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</row>
    <row r="490" spans="1:14" x14ac:dyDescent="0.2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</row>
    <row r="491" spans="1:14" x14ac:dyDescent="0.2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</row>
    <row r="492" spans="1:14" x14ac:dyDescent="0.2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</row>
    <row r="493" spans="1:14" x14ac:dyDescent="0.2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</row>
    <row r="494" spans="1:14" x14ac:dyDescent="0.2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</row>
    <row r="495" spans="1:14" x14ac:dyDescent="0.2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</row>
    <row r="496" spans="1:14" x14ac:dyDescent="0.2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</row>
    <row r="497" spans="1:14" x14ac:dyDescent="0.2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</row>
    <row r="498" spans="1:14" x14ac:dyDescent="0.2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</row>
    <row r="499" spans="1:14" x14ac:dyDescent="0.2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</row>
    <row r="500" spans="1:14" x14ac:dyDescent="0.2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</row>
    <row r="501" spans="1:14" x14ac:dyDescent="0.2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</row>
    <row r="502" spans="1:14" x14ac:dyDescent="0.2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</row>
    <row r="503" spans="1:14" x14ac:dyDescent="0.2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</row>
    <row r="504" spans="1:14" x14ac:dyDescent="0.2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</row>
    <row r="505" spans="1:14" x14ac:dyDescent="0.2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</row>
    <row r="506" spans="1:14" x14ac:dyDescent="0.2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</row>
    <row r="507" spans="1:14" x14ac:dyDescent="0.2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</row>
    <row r="508" spans="1:14" x14ac:dyDescent="0.2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</row>
    <row r="509" spans="1:14" x14ac:dyDescent="0.2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</row>
    <row r="510" spans="1:14" x14ac:dyDescent="0.2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</row>
    <row r="511" spans="1:14" x14ac:dyDescent="0.2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</row>
    <row r="512" spans="1:14" x14ac:dyDescent="0.2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</row>
    <row r="513" spans="1:14" x14ac:dyDescent="0.2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</row>
    <row r="514" spans="1:14" x14ac:dyDescent="0.2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</row>
    <row r="515" spans="1:14" x14ac:dyDescent="0.2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</row>
    <row r="516" spans="1:14" x14ac:dyDescent="0.2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</row>
    <row r="517" spans="1:14" x14ac:dyDescent="0.2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</row>
    <row r="518" spans="1:14" x14ac:dyDescent="0.2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</row>
    <row r="519" spans="1:14" x14ac:dyDescent="0.2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</row>
    <row r="520" spans="1:14" x14ac:dyDescent="0.2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</row>
    <row r="521" spans="1:14" x14ac:dyDescent="0.2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</row>
    <row r="522" spans="1:14" x14ac:dyDescent="0.2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</row>
    <row r="523" spans="1:14" x14ac:dyDescent="0.2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</row>
    <row r="524" spans="1:14" x14ac:dyDescent="0.2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</row>
    <row r="525" spans="1:14" x14ac:dyDescent="0.2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</row>
    <row r="526" spans="1:14" x14ac:dyDescent="0.2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</row>
    <row r="527" spans="1:14" x14ac:dyDescent="0.2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</row>
    <row r="528" spans="1:14" x14ac:dyDescent="0.2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</row>
    <row r="529" spans="1:14" x14ac:dyDescent="0.2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</row>
    <row r="530" spans="1:14" x14ac:dyDescent="0.2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</row>
    <row r="531" spans="1:14" x14ac:dyDescent="0.2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</row>
    <row r="532" spans="1:14" x14ac:dyDescent="0.2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</row>
    <row r="533" spans="1:14" x14ac:dyDescent="0.2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</row>
    <row r="534" spans="1:14" x14ac:dyDescent="0.2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</row>
    <row r="535" spans="1:14" x14ac:dyDescent="0.2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</row>
    <row r="536" spans="1:14" x14ac:dyDescent="0.2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</row>
    <row r="537" spans="1:14" x14ac:dyDescent="0.2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</row>
    <row r="538" spans="1:14" x14ac:dyDescent="0.2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</row>
    <row r="539" spans="1:14" x14ac:dyDescent="0.2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</row>
    <row r="540" spans="1:14" x14ac:dyDescent="0.2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</row>
    <row r="541" spans="1:14" x14ac:dyDescent="0.2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</row>
    <row r="542" spans="1:14" x14ac:dyDescent="0.2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</row>
    <row r="543" spans="1:14" x14ac:dyDescent="0.2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</row>
    <row r="544" spans="1:14" x14ac:dyDescent="0.2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</row>
    <row r="545" spans="1:14" x14ac:dyDescent="0.2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</row>
    <row r="546" spans="1:14" x14ac:dyDescent="0.2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</row>
    <row r="547" spans="1:14" x14ac:dyDescent="0.2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</row>
    <row r="548" spans="1:14" x14ac:dyDescent="0.2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</row>
    <row r="549" spans="1:14" x14ac:dyDescent="0.2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</row>
    <row r="550" spans="1:14" x14ac:dyDescent="0.2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</row>
    <row r="551" spans="1:14" x14ac:dyDescent="0.2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</row>
    <row r="552" spans="1:14" x14ac:dyDescent="0.2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</row>
    <row r="553" spans="1:14" x14ac:dyDescent="0.2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</row>
    <row r="554" spans="1:14" x14ac:dyDescent="0.2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</row>
    <row r="555" spans="1:14" x14ac:dyDescent="0.2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</row>
    <row r="556" spans="1:14" x14ac:dyDescent="0.2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</row>
    <row r="557" spans="1:14" x14ac:dyDescent="0.2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</row>
    <row r="558" spans="1:14" x14ac:dyDescent="0.2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</row>
    <row r="559" spans="1:14" x14ac:dyDescent="0.2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</row>
    <row r="560" spans="1:14" x14ac:dyDescent="0.2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</row>
    <row r="561" spans="1:14" x14ac:dyDescent="0.2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</row>
    <row r="562" spans="1:14" x14ac:dyDescent="0.2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</row>
    <row r="563" spans="1:14" x14ac:dyDescent="0.2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</row>
    <row r="564" spans="1:14" x14ac:dyDescent="0.2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</row>
    <row r="565" spans="1:14" x14ac:dyDescent="0.2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</row>
    <row r="566" spans="1:14" x14ac:dyDescent="0.2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</row>
    <row r="567" spans="1:14" x14ac:dyDescent="0.2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</row>
    <row r="568" spans="1:14" x14ac:dyDescent="0.2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</row>
    <row r="569" spans="1:14" x14ac:dyDescent="0.2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</row>
    <row r="570" spans="1:14" x14ac:dyDescent="0.2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</row>
    <row r="571" spans="1:14" x14ac:dyDescent="0.2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</row>
    <row r="572" spans="1:14" x14ac:dyDescent="0.2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</row>
    <row r="573" spans="1:14" x14ac:dyDescent="0.2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</row>
    <row r="574" spans="1:14" x14ac:dyDescent="0.2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</row>
    <row r="575" spans="1:14" x14ac:dyDescent="0.2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</row>
    <row r="576" spans="1:14" x14ac:dyDescent="0.2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</row>
    <row r="577" spans="1:14" x14ac:dyDescent="0.2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</row>
    <row r="578" spans="1:14" x14ac:dyDescent="0.2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</row>
    <row r="579" spans="1:14" x14ac:dyDescent="0.2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</row>
    <row r="580" spans="1:14" x14ac:dyDescent="0.2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</row>
    <row r="581" spans="1:14" x14ac:dyDescent="0.2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</row>
    <row r="582" spans="1:14" x14ac:dyDescent="0.2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</row>
    <row r="583" spans="1:14" x14ac:dyDescent="0.2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</row>
    <row r="584" spans="1:14" x14ac:dyDescent="0.2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</row>
    <row r="585" spans="1:14" x14ac:dyDescent="0.2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</row>
    <row r="586" spans="1:14" x14ac:dyDescent="0.2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</row>
    <row r="587" spans="1:14" x14ac:dyDescent="0.2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</row>
    <row r="588" spans="1:14" x14ac:dyDescent="0.2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</row>
    <row r="589" spans="1:14" x14ac:dyDescent="0.2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</row>
    <row r="590" spans="1:14" x14ac:dyDescent="0.2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</row>
    <row r="591" spans="1:14" x14ac:dyDescent="0.2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</row>
    <row r="592" spans="1:14" x14ac:dyDescent="0.2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</row>
    <row r="593" spans="1:14" x14ac:dyDescent="0.2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</row>
    <row r="594" spans="1:14" x14ac:dyDescent="0.2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</row>
    <row r="595" spans="1:14" x14ac:dyDescent="0.2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</row>
    <row r="596" spans="1:14" x14ac:dyDescent="0.2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</row>
    <row r="597" spans="1:14" x14ac:dyDescent="0.2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</row>
    <row r="598" spans="1:14" x14ac:dyDescent="0.2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</row>
    <row r="599" spans="1:14" x14ac:dyDescent="0.2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</row>
    <row r="600" spans="1:14" x14ac:dyDescent="0.2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</row>
    <row r="601" spans="1:14" x14ac:dyDescent="0.2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</row>
    <row r="602" spans="1:14" x14ac:dyDescent="0.2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</row>
    <row r="603" spans="1:14" x14ac:dyDescent="0.2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</row>
    <row r="604" spans="1:14" x14ac:dyDescent="0.2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</row>
    <row r="605" spans="1:14" x14ac:dyDescent="0.2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</row>
    <row r="606" spans="1:14" x14ac:dyDescent="0.2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</row>
    <row r="607" spans="1:14" x14ac:dyDescent="0.2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</row>
    <row r="608" spans="1:14" x14ac:dyDescent="0.2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</row>
    <row r="609" spans="1:14" x14ac:dyDescent="0.2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</row>
    <row r="610" spans="1:14" x14ac:dyDescent="0.2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</row>
    <row r="611" spans="1:14" x14ac:dyDescent="0.2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</row>
    <row r="612" spans="1:14" x14ac:dyDescent="0.2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</row>
    <row r="613" spans="1:14" x14ac:dyDescent="0.2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</row>
    <row r="614" spans="1:14" x14ac:dyDescent="0.2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</row>
    <row r="615" spans="1:14" x14ac:dyDescent="0.2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</row>
    <row r="616" spans="1:14" x14ac:dyDescent="0.2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</row>
    <row r="617" spans="1:14" x14ac:dyDescent="0.2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</row>
    <row r="618" spans="1:14" x14ac:dyDescent="0.2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</row>
    <row r="619" spans="1:14" x14ac:dyDescent="0.2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</row>
    <row r="620" spans="1:14" x14ac:dyDescent="0.2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</row>
    <row r="621" spans="1:14" x14ac:dyDescent="0.2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</row>
    <row r="622" spans="1:14" x14ac:dyDescent="0.2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</row>
    <row r="623" spans="1:14" x14ac:dyDescent="0.2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</row>
    <row r="624" spans="1:14" x14ac:dyDescent="0.2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</row>
    <row r="625" spans="1:14" x14ac:dyDescent="0.2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</row>
    <row r="626" spans="1:14" x14ac:dyDescent="0.2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</row>
    <row r="627" spans="1:14" x14ac:dyDescent="0.2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</row>
    <row r="628" spans="1:14" x14ac:dyDescent="0.2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</row>
    <row r="629" spans="1:14" x14ac:dyDescent="0.2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</row>
    <row r="630" spans="1:14" x14ac:dyDescent="0.2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</row>
    <row r="631" spans="1:14" x14ac:dyDescent="0.2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</row>
    <row r="632" spans="1:14" x14ac:dyDescent="0.2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</row>
    <row r="633" spans="1:14" x14ac:dyDescent="0.2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</row>
    <row r="634" spans="1:14" x14ac:dyDescent="0.2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</row>
    <row r="635" spans="1:14" x14ac:dyDescent="0.2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</row>
    <row r="636" spans="1:14" x14ac:dyDescent="0.2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</row>
    <row r="637" spans="1:14" x14ac:dyDescent="0.2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</row>
    <row r="638" spans="1:14" x14ac:dyDescent="0.2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</row>
    <row r="639" spans="1:14" x14ac:dyDescent="0.2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</row>
    <row r="640" spans="1:14" x14ac:dyDescent="0.2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</row>
    <row r="641" spans="1:14" x14ac:dyDescent="0.2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</row>
    <row r="642" spans="1:14" x14ac:dyDescent="0.2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</row>
    <row r="643" spans="1:14" x14ac:dyDescent="0.2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</row>
    <row r="644" spans="1:14" x14ac:dyDescent="0.2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</row>
    <row r="645" spans="1:14" x14ac:dyDescent="0.2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</row>
    <row r="646" spans="1:14" x14ac:dyDescent="0.2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</row>
    <row r="647" spans="1:14" x14ac:dyDescent="0.2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</row>
    <row r="648" spans="1:14" x14ac:dyDescent="0.2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</row>
    <row r="649" spans="1:14" x14ac:dyDescent="0.2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</row>
    <row r="650" spans="1:14" x14ac:dyDescent="0.2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</row>
    <row r="651" spans="1:14" x14ac:dyDescent="0.2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</row>
    <row r="652" spans="1:14" x14ac:dyDescent="0.2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</row>
    <row r="653" spans="1:14" x14ac:dyDescent="0.2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</row>
    <row r="654" spans="1:14" x14ac:dyDescent="0.2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</row>
    <row r="655" spans="1:14" x14ac:dyDescent="0.2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</row>
    <row r="656" spans="1:14" x14ac:dyDescent="0.2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</row>
    <row r="657" spans="1:14" x14ac:dyDescent="0.2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</row>
    <row r="658" spans="1:14" x14ac:dyDescent="0.2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</row>
    <row r="659" spans="1:14" x14ac:dyDescent="0.2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</row>
    <row r="660" spans="1:14" x14ac:dyDescent="0.2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</row>
    <row r="661" spans="1:14" x14ac:dyDescent="0.2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</row>
    <row r="662" spans="1:14" x14ac:dyDescent="0.2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</row>
    <row r="663" spans="1:14" x14ac:dyDescent="0.2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</row>
    <row r="664" spans="1:14" x14ac:dyDescent="0.2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</row>
    <row r="665" spans="1:14" x14ac:dyDescent="0.2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</row>
    <row r="666" spans="1:14" x14ac:dyDescent="0.2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</row>
    <row r="667" spans="1:14" x14ac:dyDescent="0.2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</row>
    <row r="668" spans="1:14" x14ac:dyDescent="0.2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</row>
    <row r="669" spans="1:14" x14ac:dyDescent="0.2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</row>
    <row r="670" spans="1:14" x14ac:dyDescent="0.2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</row>
    <row r="671" spans="1:14" x14ac:dyDescent="0.2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</row>
    <row r="672" spans="1:14" x14ac:dyDescent="0.2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</row>
    <row r="673" spans="1:14" x14ac:dyDescent="0.2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</row>
    <row r="674" spans="1:14" x14ac:dyDescent="0.2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</row>
    <row r="675" spans="1:14" x14ac:dyDescent="0.2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</row>
    <row r="676" spans="1:14" x14ac:dyDescent="0.2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</row>
    <row r="677" spans="1:14" x14ac:dyDescent="0.2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</row>
    <row r="678" spans="1:14" x14ac:dyDescent="0.2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</row>
    <row r="679" spans="1:14" x14ac:dyDescent="0.2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</row>
    <row r="680" spans="1:14" x14ac:dyDescent="0.2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</row>
    <row r="681" spans="1:14" x14ac:dyDescent="0.2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</row>
    <row r="682" spans="1:14" x14ac:dyDescent="0.2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</row>
    <row r="683" spans="1:14" x14ac:dyDescent="0.2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</row>
    <row r="684" spans="1:14" x14ac:dyDescent="0.2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</row>
    <row r="685" spans="1:14" x14ac:dyDescent="0.2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</row>
    <row r="686" spans="1:14" x14ac:dyDescent="0.2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</row>
    <row r="687" spans="1:14" x14ac:dyDescent="0.2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</row>
    <row r="688" spans="1:14" x14ac:dyDescent="0.2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</row>
    <row r="689" spans="1:14" x14ac:dyDescent="0.2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</row>
    <row r="690" spans="1:14" x14ac:dyDescent="0.2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</row>
    <row r="691" spans="1:14" x14ac:dyDescent="0.2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</row>
    <row r="692" spans="1:14" x14ac:dyDescent="0.2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</row>
    <row r="693" spans="1:14" x14ac:dyDescent="0.2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</row>
    <row r="694" spans="1:14" x14ac:dyDescent="0.2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</row>
    <row r="695" spans="1:14" x14ac:dyDescent="0.2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</row>
    <row r="696" spans="1:14" x14ac:dyDescent="0.2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</row>
    <row r="697" spans="1:14" x14ac:dyDescent="0.2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</row>
    <row r="698" spans="1:14" x14ac:dyDescent="0.2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</row>
    <row r="699" spans="1:14" x14ac:dyDescent="0.2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</row>
    <row r="700" spans="1:14" x14ac:dyDescent="0.2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</row>
    <row r="701" spans="1:14" x14ac:dyDescent="0.2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</row>
    <row r="702" spans="1:14" x14ac:dyDescent="0.2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</row>
    <row r="703" spans="1:14" x14ac:dyDescent="0.2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</row>
    <row r="704" spans="1:14" x14ac:dyDescent="0.2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</row>
    <row r="705" spans="1:14" x14ac:dyDescent="0.2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</row>
    <row r="706" spans="1:14" x14ac:dyDescent="0.2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</row>
    <row r="707" spans="1:14" x14ac:dyDescent="0.2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</row>
    <row r="708" spans="1:14" x14ac:dyDescent="0.2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</row>
    <row r="709" spans="1:14" x14ac:dyDescent="0.2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</row>
    <row r="710" spans="1:14" x14ac:dyDescent="0.2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</row>
    <row r="711" spans="1:14" x14ac:dyDescent="0.2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</row>
    <row r="712" spans="1:14" x14ac:dyDescent="0.2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</row>
    <row r="713" spans="1:14" x14ac:dyDescent="0.2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</row>
    <row r="714" spans="1:14" x14ac:dyDescent="0.2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</row>
    <row r="715" spans="1:14" x14ac:dyDescent="0.2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</row>
    <row r="716" spans="1:14" x14ac:dyDescent="0.2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</row>
    <row r="717" spans="1:14" x14ac:dyDescent="0.2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</row>
    <row r="718" spans="1:14" x14ac:dyDescent="0.2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</row>
    <row r="719" spans="1:14" x14ac:dyDescent="0.2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</row>
    <row r="720" spans="1:14" x14ac:dyDescent="0.2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</row>
    <row r="721" spans="1:14" x14ac:dyDescent="0.2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</row>
    <row r="722" spans="1:14" x14ac:dyDescent="0.2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</row>
    <row r="723" spans="1:14" x14ac:dyDescent="0.2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</row>
    <row r="724" spans="1:14" x14ac:dyDescent="0.2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</row>
    <row r="725" spans="1:14" x14ac:dyDescent="0.2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</row>
    <row r="726" spans="1:14" x14ac:dyDescent="0.2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</row>
    <row r="727" spans="1:14" x14ac:dyDescent="0.2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</row>
    <row r="728" spans="1:14" x14ac:dyDescent="0.2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</row>
    <row r="729" spans="1:14" x14ac:dyDescent="0.2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</row>
    <row r="730" spans="1:14" x14ac:dyDescent="0.2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</row>
    <row r="731" spans="1:14" x14ac:dyDescent="0.2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</row>
    <row r="732" spans="1:14" x14ac:dyDescent="0.2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</row>
    <row r="733" spans="1:14" x14ac:dyDescent="0.2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</row>
    <row r="734" spans="1:14" x14ac:dyDescent="0.2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</row>
    <row r="735" spans="1:14" x14ac:dyDescent="0.2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</row>
    <row r="736" spans="1:14" x14ac:dyDescent="0.2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</row>
    <row r="737" spans="1:14" x14ac:dyDescent="0.2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</row>
    <row r="738" spans="1:14" x14ac:dyDescent="0.2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</row>
    <row r="739" spans="1:14" x14ac:dyDescent="0.2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</row>
    <row r="740" spans="1:14" x14ac:dyDescent="0.2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</row>
    <row r="741" spans="1:14" x14ac:dyDescent="0.2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</row>
    <row r="742" spans="1:14" x14ac:dyDescent="0.2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</row>
    <row r="743" spans="1:14" x14ac:dyDescent="0.2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</row>
    <row r="744" spans="1:14" x14ac:dyDescent="0.2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</row>
    <row r="745" spans="1:14" x14ac:dyDescent="0.2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</row>
    <row r="746" spans="1:14" x14ac:dyDescent="0.2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</row>
    <row r="747" spans="1:14" x14ac:dyDescent="0.2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</row>
    <row r="748" spans="1:14" x14ac:dyDescent="0.2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</row>
    <row r="749" spans="1:14" x14ac:dyDescent="0.2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</row>
    <row r="750" spans="1:14" x14ac:dyDescent="0.2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</row>
    <row r="751" spans="1:14" x14ac:dyDescent="0.2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</row>
    <row r="752" spans="1:14" x14ac:dyDescent="0.2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</row>
    <row r="753" spans="1:14" x14ac:dyDescent="0.2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</row>
    <row r="754" spans="1:14" x14ac:dyDescent="0.2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</row>
    <row r="755" spans="1:14" x14ac:dyDescent="0.2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</row>
    <row r="756" spans="1:14" x14ac:dyDescent="0.2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</row>
    <row r="757" spans="1:14" x14ac:dyDescent="0.2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</row>
    <row r="758" spans="1:14" x14ac:dyDescent="0.2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</row>
    <row r="759" spans="1:14" x14ac:dyDescent="0.2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</row>
    <row r="760" spans="1:14" x14ac:dyDescent="0.2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</row>
    <row r="761" spans="1:14" x14ac:dyDescent="0.2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</row>
    <row r="762" spans="1:14" x14ac:dyDescent="0.2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</row>
    <row r="763" spans="1:14" x14ac:dyDescent="0.2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</row>
    <row r="764" spans="1:14" x14ac:dyDescent="0.2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</row>
    <row r="765" spans="1:14" x14ac:dyDescent="0.2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</row>
    <row r="766" spans="1:14" x14ac:dyDescent="0.2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</row>
    <row r="767" spans="1:14" x14ac:dyDescent="0.2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</row>
    <row r="768" spans="1:14" x14ac:dyDescent="0.2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</row>
    <row r="769" spans="1:14" x14ac:dyDescent="0.2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</row>
    <row r="770" spans="1:14" x14ac:dyDescent="0.2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</row>
    <row r="771" spans="1:14" x14ac:dyDescent="0.2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</row>
    <row r="772" spans="1:14" x14ac:dyDescent="0.2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</row>
    <row r="773" spans="1:14" x14ac:dyDescent="0.2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</row>
    <row r="774" spans="1:14" x14ac:dyDescent="0.2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</row>
    <row r="775" spans="1:14" x14ac:dyDescent="0.2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</row>
    <row r="776" spans="1:14" x14ac:dyDescent="0.2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</row>
    <row r="777" spans="1:14" x14ac:dyDescent="0.2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</row>
    <row r="778" spans="1:14" x14ac:dyDescent="0.2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</row>
    <row r="779" spans="1:14" x14ac:dyDescent="0.2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</row>
    <row r="780" spans="1:14" x14ac:dyDescent="0.2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</row>
    <row r="781" spans="1:14" x14ac:dyDescent="0.2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</row>
    <row r="782" spans="1:14" x14ac:dyDescent="0.2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</row>
    <row r="783" spans="1:14" x14ac:dyDescent="0.2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</row>
    <row r="784" spans="1:14" x14ac:dyDescent="0.2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</row>
    <row r="785" spans="1:14" x14ac:dyDescent="0.2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</row>
    <row r="786" spans="1:14" x14ac:dyDescent="0.2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</row>
    <row r="787" spans="1:14" x14ac:dyDescent="0.2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</row>
    <row r="788" spans="1:14" x14ac:dyDescent="0.2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</row>
    <row r="789" spans="1:14" x14ac:dyDescent="0.2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</row>
    <row r="790" spans="1:14" x14ac:dyDescent="0.2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</row>
    <row r="791" spans="1:14" x14ac:dyDescent="0.2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</row>
    <row r="792" spans="1:14" x14ac:dyDescent="0.2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</row>
    <row r="793" spans="1:14" x14ac:dyDescent="0.2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</row>
    <row r="794" spans="1:14" x14ac:dyDescent="0.2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</row>
    <row r="795" spans="1:14" x14ac:dyDescent="0.2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</row>
    <row r="796" spans="1:14" x14ac:dyDescent="0.2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</row>
    <row r="797" spans="1:14" x14ac:dyDescent="0.2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</row>
    <row r="798" spans="1:14" x14ac:dyDescent="0.2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</row>
    <row r="799" spans="1:14" x14ac:dyDescent="0.2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</row>
    <row r="800" spans="1:14" x14ac:dyDescent="0.2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</row>
    <row r="801" spans="1:14" x14ac:dyDescent="0.2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</row>
    <row r="802" spans="1:14" x14ac:dyDescent="0.2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</row>
    <row r="803" spans="1:14" x14ac:dyDescent="0.2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</row>
    <row r="804" spans="1:14" x14ac:dyDescent="0.2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</row>
    <row r="805" spans="1:14" x14ac:dyDescent="0.2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</row>
    <row r="806" spans="1:14" x14ac:dyDescent="0.2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</row>
    <row r="807" spans="1:14" x14ac:dyDescent="0.2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</row>
    <row r="808" spans="1:14" x14ac:dyDescent="0.2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</row>
    <row r="809" spans="1:14" x14ac:dyDescent="0.2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</row>
    <row r="810" spans="1:14" x14ac:dyDescent="0.2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</row>
    <row r="811" spans="1:14" x14ac:dyDescent="0.2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</row>
    <row r="812" spans="1:14" x14ac:dyDescent="0.2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</row>
    <row r="813" spans="1:14" x14ac:dyDescent="0.2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</row>
    <row r="814" spans="1:14" x14ac:dyDescent="0.2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</row>
    <row r="815" spans="1:14" x14ac:dyDescent="0.2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</row>
    <row r="816" spans="1:14" x14ac:dyDescent="0.2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</row>
    <row r="817" spans="1:14" x14ac:dyDescent="0.2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</row>
    <row r="818" spans="1:14" x14ac:dyDescent="0.2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</row>
    <row r="819" spans="1:14" x14ac:dyDescent="0.2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</row>
    <row r="820" spans="1:14" x14ac:dyDescent="0.2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</row>
    <row r="821" spans="1:14" x14ac:dyDescent="0.2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</row>
    <row r="822" spans="1:14" x14ac:dyDescent="0.2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</row>
    <row r="823" spans="1:14" x14ac:dyDescent="0.2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</row>
    <row r="824" spans="1:14" x14ac:dyDescent="0.2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</row>
    <row r="825" spans="1:14" x14ac:dyDescent="0.2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</row>
    <row r="826" spans="1:14" x14ac:dyDescent="0.2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</row>
    <row r="827" spans="1:14" x14ac:dyDescent="0.2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</row>
    <row r="828" spans="1:14" x14ac:dyDescent="0.2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</row>
    <row r="829" spans="1:14" x14ac:dyDescent="0.2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</row>
    <row r="830" spans="1:14" x14ac:dyDescent="0.2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</row>
    <row r="831" spans="1:14" x14ac:dyDescent="0.2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</row>
    <row r="832" spans="1:14" x14ac:dyDescent="0.2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</row>
    <row r="833" spans="1:14" x14ac:dyDescent="0.2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</row>
    <row r="834" spans="1:14" x14ac:dyDescent="0.2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</row>
    <row r="835" spans="1:14" x14ac:dyDescent="0.2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</row>
    <row r="836" spans="1:14" x14ac:dyDescent="0.2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</row>
    <row r="837" spans="1:14" x14ac:dyDescent="0.2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</row>
    <row r="838" spans="1:14" x14ac:dyDescent="0.2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</row>
    <row r="839" spans="1:14" x14ac:dyDescent="0.2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</row>
    <row r="840" spans="1:14" x14ac:dyDescent="0.2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</row>
    <row r="841" spans="1:14" x14ac:dyDescent="0.2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</row>
    <row r="842" spans="1:14" x14ac:dyDescent="0.2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</row>
    <row r="843" spans="1:14" x14ac:dyDescent="0.2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</row>
    <row r="844" spans="1:14" x14ac:dyDescent="0.2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</row>
    <row r="845" spans="1:14" x14ac:dyDescent="0.2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</row>
    <row r="846" spans="1:14" x14ac:dyDescent="0.2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</row>
    <row r="847" spans="1:14" x14ac:dyDescent="0.2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</row>
    <row r="848" spans="1:14" x14ac:dyDescent="0.2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</row>
    <row r="849" spans="1:14" x14ac:dyDescent="0.2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</row>
    <row r="850" spans="1:14" x14ac:dyDescent="0.2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</row>
    <row r="851" spans="1:14" x14ac:dyDescent="0.2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</row>
    <row r="852" spans="1:14" x14ac:dyDescent="0.2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</row>
    <row r="853" spans="1:14" x14ac:dyDescent="0.2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</row>
    <row r="854" spans="1:14" x14ac:dyDescent="0.2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</row>
    <row r="855" spans="1:14" x14ac:dyDescent="0.2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</row>
    <row r="856" spans="1:14" x14ac:dyDescent="0.2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</row>
    <row r="857" spans="1:14" x14ac:dyDescent="0.2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</row>
    <row r="858" spans="1:14" x14ac:dyDescent="0.2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</row>
    <row r="859" spans="1:14" x14ac:dyDescent="0.2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</row>
    <row r="860" spans="1:14" x14ac:dyDescent="0.2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</row>
    <row r="861" spans="1:14" x14ac:dyDescent="0.2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</row>
    <row r="862" spans="1:14" x14ac:dyDescent="0.2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</row>
    <row r="863" spans="1:14" x14ac:dyDescent="0.2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</row>
    <row r="864" spans="1:14" x14ac:dyDescent="0.2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</row>
    <row r="865" spans="1:14" x14ac:dyDescent="0.2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</row>
    <row r="866" spans="1:14" x14ac:dyDescent="0.2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</row>
    <row r="867" spans="1:14" x14ac:dyDescent="0.2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</row>
    <row r="868" spans="1:14" x14ac:dyDescent="0.2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</row>
    <row r="869" spans="1:14" x14ac:dyDescent="0.2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</row>
    <row r="870" spans="1:14" x14ac:dyDescent="0.2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</row>
    <row r="871" spans="1:14" x14ac:dyDescent="0.2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</row>
    <row r="872" spans="1:14" x14ac:dyDescent="0.2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</row>
    <row r="873" spans="1:14" x14ac:dyDescent="0.2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</row>
    <row r="874" spans="1:14" x14ac:dyDescent="0.2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</row>
    <row r="875" spans="1:14" x14ac:dyDescent="0.2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</row>
    <row r="876" spans="1:14" x14ac:dyDescent="0.2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</row>
    <row r="877" spans="1:14" x14ac:dyDescent="0.2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</row>
    <row r="878" spans="1:14" x14ac:dyDescent="0.2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</row>
    <row r="879" spans="1:14" x14ac:dyDescent="0.2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</row>
    <row r="880" spans="1:14" x14ac:dyDescent="0.2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</row>
    <row r="881" spans="1:14" x14ac:dyDescent="0.2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</row>
    <row r="882" spans="1:14" x14ac:dyDescent="0.2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</row>
    <row r="883" spans="1:14" x14ac:dyDescent="0.2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</row>
    <row r="884" spans="1:14" x14ac:dyDescent="0.2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</row>
    <row r="885" spans="1:14" x14ac:dyDescent="0.2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</row>
    <row r="886" spans="1:14" x14ac:dyDescent="0.2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</row>
    <row r="887" spans="1:14" x14ac:dyDescent="0.2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</row>
    <row r="888" spans="1:14" x14ac:dyDescent="0.2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</row>
    <row r="889" spans="1:14" x14ac:dyDescent="0.2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</row>
    <row r="890" spans="1:14" x14ac:dyDescent="0.2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</row>
    <row r="891" spans="1:14" x14ac:dyDescent="0.2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</row>
    <row r="892" spans="1:14" x14ac:dyDescent="0.2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</row>
    <row r="893" spans="1:14" x14ac:dyDescent="0.2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</row>
    <row r="894" spans="1:14" x14ac:dyDescent="0.2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</row>
    <row r="895" spans="1:14" x14ac:dyDescent="0.2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</row>
    <row r="896" spans="1:14" x14ac:dyDescent="0.2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</row>
    <row r="897" spans="1:14" x14ac:dyDescent="0.2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</row>
    <row r="898" spans="1:14" x14ac:dyDescent="0.2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</row>
    <row r="899" spans="1:14" x14ac:dyDescent="0.2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</row>
    <row r="900" spans="1:14" x14ac:dyDescent="0.2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</row>
    <row r="901" spans="1:14" x14ac:dyDescent="0.2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</row>
    <row r="902" spans="1:14" x14ac:dyDescent="0.2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</row>
    <row r="903" spans="1:14" x14ac:dyDescent="0.2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</row>
    <row r="904" spans="1:14" x14ac:dyDescent="0.2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</row>
    <row r="905" spans="1:14" x14ac:dyDescent="0.2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</row>
    <row r="906" spans="1:14" x14ac:dyDescent="0.2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</row>
    <row r="907" spans="1:14" x14ac:dyDescent="0.2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</row>
    <row r="908" spans="1:14" x14ac:dyDescent="0.2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</row>
    <row r="909" spans="1:14" x14ac:dyDescent="0.2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</row>
    <row r="910" spans="1:14" x14ac:dyDescent="0.2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</row>
    <row r="911" spans="1:14" x14ac:dyDescent="0.2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</row>
    <row r="912" spans="1:14" x14ac:dyDescent="0.2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</row>
    <row r="913" spans="1:14" x14ac:dyDescent="0.2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</row>
    <row r="914" spans="1:14" x14ac:dyDescent="0.2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</row>
    <row r="915" spans="1:14" x14ac:dyDescent="0.2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</row>
    <row r="916" spans="1:14" x14ac:dyDescent="0.2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</row>
    <row r="917" spans="1:14" x14ac:dyDescent="0.2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</row>
    <row r="918" spans="1:14" x14ac:dyDescent="0.2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</row>
    <row r="919" spans="1:14" x14ac:dyDescent="0.2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</row>
    <row r="920" spans="1:14" x14ac:dyDescent="0.2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</row>
    <row r="921" spans="1:14" x14ac:dyDescent="0.2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</row>
    <row r="922" spans="1:14" x14ac:dyDescent="0.2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</row>
    <row r="923" spans="1:14" x14ac:dyDescent="0.2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</row>
    <row r="924" spans="1:14" x14ac:dyDescent="0.2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</row>
    <row r="925" spans="1:14" x14ac:dyDescent="0.2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</row>
    <row r="926" spans="1:14" x14ac:dyDescent="0.2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</row>
    <row r="927" spans="1:14" x14ac:dyDescent="0.2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</row>
    <row r="928" spans="1:14" x14ac:dyDescent="0.2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</row>
    <row r="929" spans="1:14" x14ac:dyDescent="0.2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</row>
    <row r="930" spans="1:14" x14ac:dyDescent="0.2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</row>
    <row r="931" spans="1:14" x14ac:dyDescent="0.2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</row>
    <row r="932" spans="1:14" x14ac:dyDescent="0.2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</row>
    <row r="933" spans="1:14" x14ac:dyDescent="0.2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</row>
    <row r="934" spans="1:14" x14ac:dyDescent="0.2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</row>
    <row r="935" spans="1:14" x14ac:dyDescent="0.2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</row>
    <row r="936" spans="1:14" x14ac:dyDescent="0.2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</row>
    <row r="937" spans="1:14" x14ac:dyDescent="0.2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</row>
    <row r="938" spans="1:14" x14ac:dyDescent="0.2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</row>
    <row r="939" spans="1:14" x14ac:dyDescent="0.2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</row>
    <row r="940" spans="1:14" x14ac:dyDescent="0.2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</row>
    <row r="941" spans="1:14" x14ac:dyDescent="0.2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</row>
    <row r="942" spans="1:14" x14ac:dyDescent="0.2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</row>
    <row r="943" spans="1:14" x14ac:dyDescent="0.2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</row>
    <row r="944" spans="1:14" x14ac:dyDescent="0.2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</row>
    <row r="945" spans="1:14" x14ac:dyDescent="0.2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</row>
    <row r="946" spans="1:14" x14ac:dyDescent="0.2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</row>
    <row r="947" spans="1:14" x14ac:dyDescent="0.2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</row>
    <row r="948" spans="1:14" x14ac:dyDescent="0.2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</row>
    <row r="949" spans="1:14" x14ac:dyDescent="0.2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</row>
    <row r="950" spans="1:14" x14ac:dyDescent="0.2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</row>
    <row r="951" spans="1:14" x14ac:dyDescent="0.2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</row>
    <row r="952" spans="1:14" x14ac:dyDescent="0.2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</row>
    <row r="953" spans="1:14" x14ac:dyDescent="0.2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</row>
    <row r="954" spans="1:14" x14ac:dyDescent="0.2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</row>
    <row r="955" spans="1:14" x14ac:dyDescent="0.2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</row>
    <row r="956" spans="1:14" x14ac:dyDescent="0.2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</row>
    <row r="957" spans="1:14" x14ac:dyDescent="0.2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</row>
    <row r="958" spans="1:14" x14ac:dyDescent="0.2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</row>
    <row r="959" spans="1:14" x14ac:dyDescent="0.2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</row>
    <row r="960" spans="1:14" x14ac:dyDescent="0.2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</row>
    <row r="961" spans="1:14" x14ac:dyDescent="0.2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</row>
    <row r="962" spans="1:14" x14ac:dyDescent="0.2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</row>
    <row r="963" spans="1:14" x14ac:dyDescent="0.2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</row>
    <row r="964" spans="1:14" x14ac:dyDescent="0.2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</row>
    <row r="965" spans="1:14" x14ac:dyDescent="0.2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</row>
    <row r="966" spans="1:14" x14ac:dyDescent="0.2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</row>
    <row r="967" spans="1:14" x14ac:dyDescent="0.2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</row>
    <row r="968" spans="1:14" x14ac:dyDescent="0.2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</row>
    <row r="969" spans="1:14" x14ac:dyDescent="0.2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</row>
    <row r="970" spans="1:14" x14ac:dyDescent="0.2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</row>
    <row r="971" spans="1:14" x14ac:dyDescent="0.2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</row>
    <row r="972" spans="1:14" x14ac:dyDescent="0.2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</row>
    <row r="973" spans="1:14" x14ac:dyDescent="0.2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</row>
    <row r="974" spans="1:14" x14ac:dyDescent="0.2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</row>
    <row r="975" spans="1:14" x14ac:dyDescent="0.2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</row>
    <row r="976" spans="1:14" x14ac:dyDescent="0.2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</row>
    <row r="977" spans="1:14" x14ac:dyDescent="0.2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</row>
    <row r="978" spans="1:14" x14ac:dyDescent="0.2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</row>
    <row r="979" spans="1:14" x14ac:dyDescent="0.2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</row>
    <row r="980" spans="1:14" x14ac:dyDescent="0.2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</row>
    <row r="981" spans="1:14" x14ac:dyDescent="0.2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</row>
    <row r="982" spans="1:14" x14ac:dyDescent="0.2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</row>
    <row r="983" spans="1:14" x14ac:dyDescent="0.2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</row>
    <row r="984" spans="1:14" x14ac:dyDescent="0.2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</row>
    <row r="985" spans="1:14" x14ac:dyDescent="0.2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</row>
    <row r="986" spans="1:14" x14ac:dyDescent="0.2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</row>
    <row r="987" spans="1:14" x14ac:dyDescent="0.2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</row>
    <row r="988" spans="1:14" x14ac:dyDescent="0.2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</row>
    <row r="989" spans="1:14" x14ac:dyDescent="0.2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</row>
    <row r="990" spans="1:14" x14ac:dyDescent="0.2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</row>
    <row r="991" spans="1:14" x14ac:dyDescent="0.2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</row>
    <row r="992" spans="1:14" x14ac:dyDescent="0.2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</row>
    <row r="993" spans="1:14" x14ac:dyDescent="0.2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</row>
    <row r="994" spans="1:14" x14ac:dyDescent="0.2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</row>
    <row r="995" spans="1:14" x14ac:dyDescent="0.2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</row>
    <row r="996" spans="1:14" x14ac:dyDescent="0.2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</row>
    <row r="997" spans="1:14" x14ac:dyDescent="0.2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</row>
    <row r="998" spans="1:14" x14ac:dyDescent="0.2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</row>
    <row r="999" spans="1:14" x14ac:dyDescent="0.2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</row>
    <row r="1000" spans="1:14" x14ac:dyDescent="0.2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</row>
    <row r="1001" spans="1:14" x14ac:dyDescent="0.2">
      <c r="A1001" s="80"/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</row>
    <row r="1002" spans="1:14" x14ac:dyDescent="0.2">
      <c r="A1002" s="80"/>
      <c r="B1002" s="80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</row>
    <row r="1003" spans="1:14" x14ac:dyDescent="0.2">
      <c r="A1003" s="80"/>
      <c r="B1003" s="80"/>
      <c r="C1003" s="80"/>
      <c r="D1003" s="80"/>
      <c r="E1003" s="80"/>
      <c r="F1003" s="80"/>
      <c r="G1003" s="80"/>
      <c r="H1003" s="80"/>
      <c r="I1003" s="80"/>
      <c r="J1003" s="80"/>
      <c r="K1003" s="80"/>
      <c r="L1003" s="80"/>
      <c r="M1003" s="80"/>
      <c r="N1003" s="80"/>
    </row>
    <row r="1004" spans="1:14" x14ac:dyDescent="0.2">
      <c r="A1004" s="80"/>
      <c r="B1004" s="80"/>
      <c r="C1004" s="80"/>
      <c r="D1004" s="80"/>
      <c r="E1004" s="80"/>
      <c r="F1004" s="80"/>
      <c r="G1004" s="80"/>
      <c r="H1004" s="80"/>
      <c r="I1004" s="80"/>
      <c r="J1004" s="80"/>
      <c r="K1004" s="80"/>
      <c r="L1004" s="80"/>
      <c r="M1004" s="80"/>
      <c r="N1004" s="80"/>
    </row>
    <row r="1005" spans="1:14" x14ac:dyDescent="0.2">
      <c r="A1005" s="80"/>
      <c r="B1005" s="80"/>
      <c r="C1005" s="80"/>
      <c r="D1005" s="80"/>
      <c r="E1005" s="80"/>
      <c r="F1005" s="80"/>
      <c r="G1005" s="80"/>
      <c r="H1005" s="80"/>
      <c r="I1005" s="80"/>
      <c r="J1005" s="80"/>
      <c r="K1005" s="80"/>
      <c r="L1005" s="80"/>
      <c r="M1005" s="80"/>
      <c r="N1005" s="80"/>
    </row>
    <row r="1006" spans="1:14" x14ac:dyDescent="0.2">
      <c r="A1006" s="80"/>
      <c r="B1006" s="80"/>
      <c r="C1006" s="80"/>
      <c r="D1006" s="80"/>
      <c r="E1006" s="80"/>
      <c r="F1006" s="80"/>
      <c r="G1006" s="80"/>
      <c r="H1006" s="80"/>
      <c r="I1006" s="80"/>
      <c r="J1006" s="80"/>
      <c r="K1006" s="80"/>
      <c r="L1006" s="80"/>
      <c r="M1006" s="80"/>
      <c r="N1006" s="80"/>
    </row>
    <row r="1007" spans="1:14" x14ac:dyDescent="0.2">
      <c r="A1007" s="80"/>
      <c r="B1007" s="80"/>
      <c r="C1007" s="80"/>
      <c r="D1007" s="80"/>
      <c r="E1007" s="80"/>
      <c r="F1007" s="80"/>
      <c r="G1007" s="80"/>
      <c r="H1007" s="80"/>
      <c r="I1007" s="80"/>
      <c r="J1007" s="80"/>
      <c r="K1007" s="80"/>
      <c r="L1007" s="80"/>
      <c r="M1007" s="80"/>
      <c r="N1007" s="80"/>
    </row>
    <row r="1008" spans="1:14" x14ac:dyDescent="0.2">
      <c r="A1008" s="80"/>
      <c r="B1008" s="80"/>
      <c r="C1008" s="80"/>
      <c r="D1008" s="80"/>
      <c r="E1008" s="80"/>
      <c r="F1008" s="80"/>
      <c r="G1008" s="80"/>
      <c r="H1008" s="80"/>
      <c r="I1008" s="80"/>
      <c r="J1008" s="80"/>
      <c r="K1008" s="80"/>
      <c r="L1008" s="80"/>
      <c r="M1008" s="80"/>
      <c r="N1008" s="80"/>
    </row>
    <row r="1009" spans="1:14" x14ac:dyDescent="0.2">
      <c r="A1009" s="80"/>
      <c r="B1009" s="80"/>
      <c r="C1009" s="80"/>
      <c r="D1009" s="80"/>
      <c r="E1009" s="80"/>
      <c r="F1009" s="80"/>
      <c r="G1009" s="80"/>
      <c r="H1009" s="80"/>
      <c r="I1009" s="80"/>
      <c r="J1009" s="80"/>
      <c r="K1009" s="80"/>
      <c r="L1009" s="80"/>
      <c r="M1009" s="80"/>
      <c r="N1009" s="80"/>
    </row>
    <row r="1010" spans="1:14" x14ac:dyDescent="0.2">
      <c r="A1010" s="80"/>
      <c r="B1010" s="80"/>
      <c r="C1010" s="80"/>
      <c r="D1010" s="80"/>
      <c r="E1010" s="80"/>
      <c r="F1010" s="80"/>
      <c r="G1010" s="80"/>
      <c r="H1010" s="80"/>
      <c r="I1010" s="80"/>
      <c r="J1010" s="80"/>
      <c r="K1010" s="80"/>
      <c r="L1010" s="80"/>
      <c r="M1010" s="80"/>
      <c r="N1010" s="80"/>
    </row>
    <row r="1011" spans="1:14" x14ac:dyDescent="0.2">
      <c r="A1011" s="80"/>
      <c r="B1011" s="80"/>
      <c r="C1011" s="80"/>
      <c r="D1011" s="80"/>
      <c r="E1011" s="80"/>
      <c r="F1011" s="80"/>
      <c r="G1011" s="80"/>
      <c r="H1011" s="80"/>
      <c r="I1011" s="80"/>
      <c r="J1011" s="80"/>
      <c r="K1011" s="80"/>
      <c r="L1011" s="80"/>
      <c r="M1011" s="80"/>
      <c r="N1011" s="80"/>
    </row>
    <row r="1012" spans="1:14" x14ac:dyDescent="0.2">
      <c r="A1012" s="80"/>
      <c r="B1012" s="80"/>
      <c r="C1012" s="80"/>
      <c r="D1012" s="80"/>
      <c r="E1012" s="80"/>
      <c r="F1012" s="80"/>
      <c r="G1012" s="80"/>
      <c r="H1012" s="80"/>
      <c r="I1012" s="80"/>
      <c r="J1012" s="80"/>
      <c r="K1012" s="80"/>
      <c r="L1012" s="80"/>
      <c r="M1012" s="80"/>
      <c r="N1012" s="80"/>
    </row>
    <row r="1013" spans="1:14" x14ac:dyDescent="0.2">
      <c r="A1013" s="80"/>
      <c r="B1013" s="80"/>
      <c r="C1013" s="80"/>
      <c r="D1013" s="80"/>
      <c r="E1013" s="80"/>
      <c r="F1013" s="80"/>
      <c r="G1013" s="80"/>
      <c r="H1013" s="80"/>
      <c r="I1013" s="80"/>
      <c r="J1013" s="80"/>
      <c r="K1013" s="80"/>
      <c r="L1013" s="80"/>
      <c r="M1013" s="80"/>
      <c r="N1013" s="80"/>
    </row>
    <row r="1014" spans="1:14" x14ac:dyDescent="0.2">
      <c r="A1014" s="80"/>
      <c r="B1014" s="80"/>
      <c r="C1014" s="80"/>
      <c r="D1014" s="80"/>
      <c r="E1014" s="80"/>
      <c r="F1014" s="80"/>
      <c r="G1014" s="80"/>
      <c r="H1014" s="80"/>
      <c r="I1014" s="80"/>
      <c r="J1014" s="80"/>
      <c r="K1014" s="80"/>
      <c r="L1014" s="80"/>
      <c r="M1014" s="80"/>
      <c r="N1014" s="80"/>
    </row>
    <row r="1015" spans="1:14" x14ac:dyDescent="0.2">
      <c r="A1015" s="80"/>
      <c r="B1015" s="80"/>
      <c r="C1015" s="80"/>
      <c r="D1015" s="80"/>
      <c r="E1015" s="80"/>
      <c r="F1015" s="80"/>
      <c r="G1015" s="80"/>
      <c r="H1015" s="80"/>
      <c r="I1015" s="80"/>
      <c r="J1015" s="80"/>
      <c r="K1015" s="80"/>
      <c r="L1015" s="80"/>
      <c r="M1015" s="80"/>
      <c r="N1015" s="80"/>
    </row>
    <row r="1016" spans="1:14" x14ac:dyDescent="0.2">
      <c r="A1016" s="80"/>
      <c r="B1016" s="80"/>
      <c r="C1016" s="80"/>
      <c r="D1016" s="80"/>
      <c r="E1016" s="80"/>
      <c r="F1016" s="80"/>
      <c r="G1016" s="80"/>
      <c r="H1016" s="80"/>
      <c r="I1016" s="80"/>
      <c r="J1016" s="80"/>
      <c r="K1016" s="80"/>
      <c r="L1016" s="80"/>
      <c r="M1016" s="80"/>
      <c r="N1016" s="80"/>
    </row>
    <row r="1017" spans="1:14" x14ac:dyDescent="0.2">
      <c r="A1017" s="80"/>
      <c r="B1017" s="80"/>
      <c r="C1017" s="80"/>
      <c r="D1017" s="80"/>
      <c r="E1017" s="80"/>
      <c r="F1017" s="80"/>
      <c r="G1017" s="80"/>
      <c r="H1017" s="80"/>
      <c r="I1017" s="80"/>
      <c r="J1017" s="80"/>
      <c r="K1017" s="80"/>
      <c r="L1017" s="80"/>
      <c r="M1017" s="80"/>
      <c r="N1017" s="80"/>
    </row>
    <row r="1018" spans="1:14" x14ac:dyDescent="0.2">
      <c r="A1018" s="80"/>
      <c r="B1018" s="80"/>
      <c r="C1018" s="80"/>
      <c r="D1018" s="80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</row>
    <row r="1019" spans="1:14" x14ac:dyDescent="0.2">
      <c r="A1019" s="80"/>
      <c r="B1019" s="80"/>
      <c r="C1019" s="80"/>
      <c r="D1019" s="80"/>
      <c r="E1019" s="80"/>
      <c r="F1019" s="80"/>
      <c r="G1019" s="80"/>
      <c r="H1019" s="80"/>
      <c r="I1019" s="80"/>
      <c r="J1019" s="80"/>
      <c r="K1019" s="80"/>
      <c r="L1019" s="80"/>
      <c r="M1019" s="80"/>
      <c r="N1019" s="80"/>
    </row>
    <row r="1020" spans="1:14" x14ac:dyDescent="0.2">
      <c r="A1020" s="80"/>
      <c r="B1020" s="80"/>
      <c r="C1020" s="80"/>
      <c r="D1020" s="80"/>
      <c r="E1020" s="80"/>
      <c r="F1020" s="80"/>
      <c r="G1020" s="80"/>
      <c r="H1020" s="80"/>
      <c r="I1020" s="80"/>
      <c r="J1020" s="80"/>
      <c r="K1020" s="80"/>
      <c r="L1020" s="80"/>
      <c r="M1020" s="80"/>
      <c r="N1020" s="80"/>
    </row>
    <row r="1021" spans="1:14" x14ac:dyDescent="0.2">
      <c r="A1021" s="80"/>
      <c r="B1021" s="80"/>
      <c r="C1021" s="80"/>
      <c r="D1021" s="80"/>
      <c r="E1021" s="80"/>
      <c r="F1021" s="80"/>
      <c r="G1021" s="80"/>
      <c r="H1021" s="80"/>
      <c r="I1021" s="80"/>
      <c r="J1021" s="80"/>
      <c r="K1021" s="80"/>
      <c r="L1021" s="80"/>
      <c r="M1021" s="80"/>
      <c r="N1021" s="80"/>
    </row>
    <row r="1022" spans="1:14" x14ac:dyDescent="0.2">
      <c r="A1022" s="80"/>
      <c r="B1022" s="80"/>
      <c r="C1022" s="80"/>
      <c r="D1022" s="80"/>
      <c r="E1022" s="80"/>
      <c r="F1022" s="80"/>
      <c r="G1022" s="80"/>
      <c r="H1022" s="80"/>
      <c r="I1022" s="80"/>
      <c r="J1022" s="80"/>
      <c r="K1022" s="80"/>
      <c r="L1022" s="80"/>
      <c r="M1022" s="80"/>
      <c r="N1022" s="80"/>
    </row>
    <row r="1023" spans="1:14" x14ac:dyDescent="0.2">
      <c r="A1023" s="80"/>
      <c r="B1023" s="80"/>
      <c r="C1023" s="80"/>
      <c r="D1023" s="80"/>
      <c r="E1023" s="80"/>
      <c r="F1023" s="80"/>
      <c r="G1023" s="80"/>
      <c r="H1023" s="80"/>
      <c r="I1023" s="80"/>
      <c r="J1023" s="80"/>
      <c r="K1023" s="80"/>
      <c r="L1023" s="80"/>
      <c r="M1023" s="80"/>
      <c r="N1023" s="80"/>
    </row>
    <row r="1024" spans="1:14" x14ac:dyDescent="0.2">
      <c r="A1024" s="80"/>
      <c r="B1024" s="80"/>
      <c r="C1024" s="80"/>
      <c r="D1024" s="80"/>
      <c r="E1024" s="80"/>
      <c r="F1024" s="80"/>
      <c r="G1024" s="80"/>
      <c r="H1024" s="80"/>
      <c r="I1024" s="80"/>
      <c r="J1024" s="80"/>
      <c r="K1024" s="80"/>
      <c r="L1024" s="80"/>
      <c r="M1024" s="80"/>
      <c r="N1024" s="80"/>
    </row>
    <row r="1025" spans="1:14" x14ac:dyDescent="0.2">
      <c r="A1025" s="80"/>
      <c r="B1025" s="80"/>
      <c r="C1025" s="80"/>
      <c r="D1025" s="80"/>
      <c r="E1025" s="80"/>
      <c r="F1025" s="80"/>
      <c r="G1025" s="80"/>
      <c r="H1025" s="80"/>
      <c r="I1025" s="80"/>
      <c r="J1025" s="80"/>
      <c r="K1025" s="80"/>
      <c r="L1025" s="80"/>
      <c r="M1025" s="80"/>
      <c r="N1025" s="80"/>
    </row>
    <row r="1026" spans="1:14" x14ac:dyDescent="0.2">
      <c r="A1026" s="80"/>
      <c r="B1026" s="80"/>
      <c r="C1026" s="80"/>
      <c r="D1026" s="80"/>
      <c r="E1026" s="80"/>
      <c r="F1026" s="80"/>
      <c r="G1026" s="80"/>
      <c r="H1026" s="80"/>
      <c r="I1026" s="80"/>
      <c r="J1026" s="80"/>
      <c r="K1026" s="80"/>
      <c r="L1026" s="80"/>
      <c r="M1026" s="80"/>
      <c r="N1026" s="80"/>
    </row>
    <row r="1027" spans="1:14" x14ac:dyDescent="0.2">
      <c r="A1027" s="80"/>
      <c r="B1027" s="80"/>
      <c r="C1027" s="80"/>
      <c r="D1027" s="80"/>
      <c r="E1027" s="80"/>
      <c r="F1027" s="80"/>
      <c r="G1027" s="80"/>
      <c r="H1027" s="80"/>
      <c r="I1027" s="80"/>
      <c r="J1027" s="80"/>
      <c r="K1027" s="80"/>
      <c r="L1027" s="80"/>
      <c r="M1027" s="80"/>
      <c r="N1027" s="80"/>
    </row>
    <row r="1028" spans="1:14" x14ac:dyDescent="0.2">
      <c r="A1028" s="80"/>
      <c r="B1028" s="80"/>
      <c r="C1028" s="80"/>
      <c r="D1028" s="80"/>
      <c r="E1028" s="80"/>
      <c r="F1028" s="80"/>
      <c r="G1028" s="80"/>
      <c r="H1028" s="80"/>
      <c r="I1028" s="80"/>
      <c r="J1028" s="80"/>
      <c r="K1028" s="80"/>
      <c r="L1028" s="80"/>
      <c r="M1028" s="80"/>
      <c r="N1028" s="80"/>
    </row>
    <row r="1029" spans="1:14" x14ac:dyDescent="0.2">
      <c r="A1029" s="80"/>
      <c r="B1029" s="80"/>
      <c r="C1029" s="80"/>
      <c r="D1029" s="80"/>
      <c r="E1029" s="80"/>
      <c r="F1029" s="80"/>
      <c r="G1029" s="80"/>
      <c r="H1029" s="80"/>
      <c r="I1029" s="80"/>
      <c r="J1029" s="80"/>
      <c r="K1029" s="80"/>
      <c r="L1029" s="80"/>
      <c r="M1029" s="80"/>
      <c r="N1029" s="80"/>
    </row>
    <row r="1030" spans="1:14" x14ac:dyDescent="0.2">
      <c r="A1030" s="80"/>
      <c r="B1030" s="80"/>
      <c r="C1030" s="80"/>
      <c r="D1030" s="80"/>
      <c r="E1030" s="80"/>
      <c r="F1030" s="80"/>
      <c r="G1030" s="80"/>
      <c r="H1030" s="80"/>
      <c r="I1030" s="80"/>
      <c r="J1030" s="80"/>
      <c r="K1030" s="80"/>
      <c r="L1030" s="80"/>
      <c r="M1030" s="80"/>
      <c r="N1030" s="80"/>
    </row>
    <row r="1031" spans="1:14" x14ac:dyDescent="0.2">
      <c r="A1031" s="80"/>
      <c r="B1031" s="80"/>
      <c r="C1031" s="80"/>
      <c r="D1031" s="80"/>
      <c r="E1031" s="80"/>
      <c r="F1031" s="80"/>
      <c r="G1031" s="80"/>
      <c r="H1031" s="80"/>
      <c r="I1031" s="80"/>
      <c r="J1031" s="80"/>
      <c r="K1031" s="80"/>
      <c r="L1031" s="80"/>
      <c r="M1031" s="80"/>
      <c r="N1031" s="80"/>
    </row>
    <row r="1032" spans="1:14" x14ac:dyDescent="0.2">
      <c r="A1032" s="80"/>
      <c r="B1032" s="80"/>
      <c r="C1032" s="80"/>
      <c r="D1032" s="80"/>
      <c r="E1032" s="80"/>
      <c r="F1032" s="80"/>
      <c r="G1032" s="80"/>
      <c r="H1032" s="80"/>
      <c r="I1032" s="80"/>
      <c r="J1032" s="80"/>
      <c r="K1032" s="80"/>
      <c r="L1032" s="80"/>
      <c r="M1032" s="80"/>
      <c r="N1032" s="80"/>
    </row>
    <row r="1033" spans="1:14" x14ac:dyDescent="0.2">
      <c r="A1033" s="80"/>
      <c r="B1033" s="80"/>
      <c r="C1033" s="80"/>
      <c r="D1033" s="80"/>
      <c r="E1033" s="80"/>
      <c r="F1033" s="80"/>
      <c r="G1033" s="80"/>
      <c r="H1033" s="80"/>
      <c r="I1033" s="80"/>
      <c r="J1033" s="80"/>
      <c r="K1033" s="80"/>
      <c r="L1033" s="80"/>
      <c r="M1033" s="80"/>
      <c r="N1033" s="80"/>
    </row>
    <row r="1034" spans="1:14" x14ac:dyDescent="0.2">
      <c r="A1034" s="80"/>
      <c r="B1034" s="80"/>
      <c r="C1034" s="80"/>
      <c r="D1034" s="80"/>
      <c r="E1034" s="80"/>
      <c r="F1034" s="80"/>
      <c r="G1034" s="80"/>
      <c r="H1034" s="80"/>
      <c r="I1034" s="80"/>
      <c r="J1034" s="80"/>
      <c r="K1034" s="80"/>
      <c r="L1034" s="80"/>
      <c r="M1034" s="80"/>
      <c r="N1034" s="80"/>
    </row>
    <row r="1035" spans="1:14" x14ac:dyDescent="0.2">
      <c r="A1035" s="80"/>
      <c r="B1035" s="80"/>
      <c r="C1035" s="80"/>
      <c r="D1035" s="80"/>
      <c r="E1035" s="80"/>
      <c r="F1035" s="80"/>
      <c r="G1035" s="80"/>
      <c r="H1035" s="80"/>
      <c r="I1035" s="80"/>
      <c r="J1035" s="80"/>
      <c r="K1035" s="80"/>
      <c r="L1035" s="80"/>
      <c r="M1035" s="80"/>
      <c r="N1035" s="80"/>
    </row>
    <row r="1036" spans="1:14" x14ac:dyDescent="0.2">
      <c r="A1036" s="80"/>
      <c r="B1036" s="80"/>
      <c r="C1036" s="80"/>
      <c r="D1036" s="80"/>
      <c r="E1036" s="80"/>
      <c r="F1036" s="80"/>
      <c r="G1036" s="80"/>
      <c r="H1036" s="80"/>
      <c r="I1036" s="80"/>
      <c r="J1036" s="80"/>
      <c r="K1036" s="80"/>
      <c r="L1036" s="80"/>
      <c r="M1036" s="80"/>
      <c r="N1036" s="80"/>
    </row>
    <row r="1037" spans="1:14" x14ac:dyDescent="0.2">
      <c r="A1037" s="80"/>
      <c r="B1037" s="80"/>
      <c r="C1037" s="80"/>
      <c r="D1037" s="80"/>
      <c r="E1037" s="80"/>
      <c r="F1037" s="80"/>
      <c r="G1037" s="80"/>
      <c r="H1037" s="80"/>
      <c r="I1037" s="80"/>
      <c r="J1037" s="80"/>
      <c r="K1037" s="80"/>
      <c r="L1037" s="80"/>
      <c r="M1037" s="80"/>
      <c r="N1037" s="80"/>
    </row>
    <row r="1038" spans="1:14" x14ac:dyDescent="0.2">
      <c r="A1038" s="80"/>
      <c r="B1038" s="80"/>
      <c r="C1038" s="80"/>
      <c r="D1038" s="80"/>
      <c r="E1038" s="80"/>
      <c r="F1038" s="80"/>
      <c r="G1038" s="80"/>
      <c r="H1038" s="80"/>
      <c r="I1038" s="80"/>
      <c r="J1038" s="80"/>
      <c r="K1038" s="80"/>
      <c r="L1038" s="80"/>
      <c r="M1038" s="80"/>
      <c r="N1038" s="80"/>
    </row>
    <row r="1039" spans="1:14" x14ac:dyDescent="0.2">
      <c r="A1039" s="80"/>
      <c r="B1039" s="80"/>
      <c r="C1039" s="80"/>
      <c r="D1039" s="80"/>
      <c r="E1039" s="80"/>
      <c r="F1039" s="80"/>
      <c r="G1039" s="80"/>
      <c r="H1039" s="80"/>
      <c r="I1039" s="80"/>
      <c r="J1039" s="80"/>
      <c r="K1039" s="80"/>
      <c r="L1039" s="80"/>
      <c r="M1039" s="80"/>
      <c r="N1039" s="80"/>
    </row>
    <row r="1040" spans="1:14" x14ac:dyDescent="0.2">
      <c r="A1040" s="80"/>
      <c r="B1040" s="80"/>
      <c r="C1040" s="80"/>
      <c r="D1040" s="80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</row>
    <row r="1041" spans="1:14" x14ac:dyDescent="0.2">
      <c r="A1041" s="80"/>
      <c r="B1041" s="80"/>
      <c r="C1041" s="80"/>
      <c r="D1041" s="80"/>
      <c r="E1041" s="80"/>
      <c r="F1041" s="80"/>
      <c r="G1041" s="80"/>
      <c r="H1041" s="80"/>
      <c r="I1041" s="80"/>
      <c r="J1041" s="80"/>
      <c r="K1041" s="80"/>
      <c r="L1041" s="80"/>
      <c r="M1041" s="80"/>
      <c r="N1041" s="80"/>
    </row>
    <row r="1042" spans="1:14" x14ac:dyDescent="0.2">
      <c r="A1042" s="80"/>
      <c r="B1042" s="80"/>
      <c r="C1042" s="80"/>
      <c r="D1042" s="80"/>
      <c r="E1042" s="80"/>
      <c r="F1042" s="80"/>
      <c r="G1042" s="80"/>
      <c r="H1042" s="80"/>
      <c r="I1042" s="80"/>
      <c r="J1042" s="80"/>
      <c r="K1042" s="80"/>
      <c r="L1042" s="80"/>
      <c r="M1042" s="80"/>
      <c r="N1042" s="80"/>
    </row>
    <row r="1043" spans="1:14" x14ac:dyDescent="0.2">
      <c r="A1043" s="80"/>
      <c r="B1043" s="80"/>
      <c r="C1043" s="80"/>
      <c r="D1043" s="80"/>
      <c r="E1043" s="80"/>
      <c r="F1043" s="80"/>
      <c r="G1043" s="80"/>
      <c r="H1043" s="80"/>
      <c r="I1043" s="80"/>
      <c r="J1043" s="80"/>
      <c r="K1043" s="80"/>
      <c r="L1043" s="80"/>
      <c r="M1043" s="80"/>
      <c r="N1043" s="80"/>
    </row>
    <row r="1044" spans="1:14" x14ac:dyDescent="0.2">
      <c r="A1044" s="80"/>
      <c r="B1044" s="80"/>
      <c r="C1044" s="80"/>
      <c r="D1044" s="80"/>
      <c r="E1044" s="80"/>
      <c r="F1044" s="80"/>
      <c r="G1044" s="80"/>
      <c r="H1044" s="80"/>
      <c r="I1044" s="80"/>
      <c r="J1044" s="80"/>
      <c r="K1044" s="80"/>
      <c r="L1044" s="80"/>
      <c r="M1044" s="80"/>
      <c r="N1044" s="80"/>
    </row>
    <row r="1045" spans="1:14" x14ac:dyDescent="0.2">
      <c r="A1045" s="80"/>
      <c r="B1045" s="80"/>
      <c r="C1045" s="80"/>
      <c r="D1045" s="80"/>
      <c r="E1045" s="80"/>
      <c r="F1045" s="80"/>
      <c r="G1045" s="80"/>
      <c r="H1045" s="80"/>
      <c r="I1045" s="80"/>
      <c r="J1045" s="80"/>
      <c r="K1045" s="80"/>
      <c r="L1045" s="80"/>
      <c r="M1045" s="80"/>
      <c r="N1045" s="80"/>
    </row>
    <row r="1046" spans="1:14" x14ac:dyDescent="0.2">
      <c r="A1046" s="80"/>
      <c r="B1046" s="80"/>
      <c r="C1046" s="80"/>
      <c r="D1046" s="80"/>
      <c r="E1046" s="80"/>
      <c r="F1046" s="80"/>
      <c r="G1046" s="80"/>
      <c r="H1046" s="80"/>
      <c r="I1046" s="80"/>
      <c r="J1046" s="80"/>
      <c r="K1046" s="80"/>
      <c r="L1046" s="80"/>
      <c r="M1046" s="80"/>
      <c r="N1046" s="80"/>
    </row>
    <row r="1047" spans="1:14" x14ac:dyDescent="0.2">
      <c r="A1047" s="80"/>
      <c r="B1047" s="80"/>
      <c r="C1047" s="80"/>
      <c r="D1047" s="80"/>
      <c r="E1047" s="80"/>
      <c r="F1047" s="80"/>
      <c r="G1047" s="80"/>
      <c r="H1047" s="80"/>
      <c r="I1047" s="80"/>
      <c r="J1047" s="80"/>
      <c r="K1047" s="80"/>
      <c r="L1047" s="80"/>
      <c r="M1047" s="80"/>
      <c r="N1047" s="80"/>
    </row>
    <row r="1048" spans="1:14" x14ac:dyDescent="0.2">
      <c r="A1048" s="80"/>
      <c r="B1048" s="80"/>
      <c r="C1048" s="80"/>
      <c r="D1048" s="80"/>
      <c r="E1048" s="80"/>
      <c r="F1048" s="80"/>
      <c r="G1048" s="80"/>
      <c r="H1048" s="80"/>
      <c r="I1048" s="80"/>
      <c r="J1048" s="80"/>
      <c r="K1048" s="80"/>
      <c r="L1048" s="80"/>
      <c r="M1048" s="80"/>
      <c r="N1048" s="80"/>
    </row>
    <row r="1049" spans="1:14" x14ac:dyDescent="0.2">
      <c r="A1049" s="80"/>
      <c r="B1049" s="80"/>
      <c r="C1049" s="80"/>
      <c r="D1049" s="80"/>
      <c r="E1049" s="80"/>
      <c r="F1049" s="80"/>
      <c r="G1049" s="80"/>
      <c r="H1049" s="80"/>
      <c r="I1049" s="80"/>
      <c r="J1049" s="80"/>
      <c r="K1049" s="80"/>
      <c r="L1049" s="80"/>
      <c r="M1049" s="80"/>
      <c r="N1049" s="80"/>
    </row>
    <row r="1050" spans="1:14" x14ac:dyDescent="0.2">
      <c r="A1050" s="80"/>
      <c r="B1050" s="80"/>
      <c r="C1050" s="80"/>
      <c r="D1050" s="80"/>
      <c r="E1050" s="80"/>
      <c r="F1050" s="80"/>
      <c r="G1050" s="80"/>
      <c r="H1050" s="80"/>
      <c r="I1050" s="80"/>
      <c r="J1050" s="80"/>
      <c r="K1050" s="80"/>
      <c r="L1050" s="80"/>
      <c r="M1050" s="80"/>
      <c r="N1050" s="80"/>
    </row>
    <row r="1051" spans="1:14" x14ac:dyDescent="0.2">
      <c r="A1051" s="80"/>
      <c r="B1051" s="80"/>
      <c r="C1051" s="80"/>
      <c r="D1051" s="80"/>
      <c r="E1051" s="80"/>
      <c r="F1051" s="80"/>
      <c r="G1051" s="80"/>
      <c r="H1051" s="80"/>
      <c r="I1051" s="80"/>
      <c r="J1051" s="80"/>
      <c r="K1051" s="80"/>
      <c r="L1051" s="80"/>
      <c r="M1051" s="80"/>
      <c r="N1051" s="80"/>
    </row>
    <row r="1052" spans="1:14" x14ac:dyDescent="0.2">
      <c r="A1052" s="80"/>
      <c r="B1052" s="80"/>
      <c r="C1052" s="80"/>
      <c r="D1052" s="80"/>
      <c r="E1052" s="80"/>
      <c r="F1052" s="80"/>
      <c r="G1052" s="80"/>
      <c r="H1052" s="80"/>
      <c r="I1052" s="80"/>
      <c r="J1052" s="80"/>
      <c r="K1052" s="80"/>
      <c r="L1052" s="80"/>
      <c r="M1052" s="80"/>
      <c r="N1052" s="80"/>
    </row>
    <row r="1053" spans="1:14" x14ac:dyDescent="0.2">
      <c r="A1053" s="80"/>
      <c r="B1053" s="80"/>
      <c r="C1053" s="80"/>
      <c r="D1053" s="80"/>
      <c r="E1053" s="80"/>
      <c r="F1053" s="80"/>
      <c r="G1053" s="80"/>
      <c r="H1053" s="80"/>
      <c r="I1053" s="80"/>
      <c r="J1053" s="80"/>
      <c r="K1053" s="80"/>
      <c r="L1053" s="80"/>
      <c r="M1053" s="80"/>
      <c r="N1053" s="80"/>
    </row>
    <row r="1054" spans="1:14" x14ac:dyDescent="0.2">
      <c r="A1054" s="80"/>
      <c r="B1054" s="80"/>
      <c r="C1054" s="80"/>
      <c r="D1054" s="80"/>
      <c r="E1054" s="80"/>
      <c r="F1054" s="80"/>
      <c r="G1054" s="80"/>
      <c r="H1054" s="80"/>
      <c r="I1054" s="80"/>
      <c r="J1054" s="80"/>
      <c r="K1054" s="80"/>
      <c r="L1054" s="80"/>
      <c r="M1054" s="80"/>
      <c r="N1054" s="80"/>
    </row>
    <row r="1055" spans="1:14" x14ac:dyDescent="0.2">
      <c r="A1055" s="80"/>
      <c r="B1055" s="80"/>
      <c r="C1055" s="80"/>
      <c r="D1055" s="80"/>
      <c r="E1055" s="80"/>
      <c r="F1055" s="80"/>
      <c r="G1055" s="80"/>
      <c r="H1055" s="80"/>
      <c r="I1055" s="80"/>
      <c r="J1055" s="80"/>
      <c r="K1055" s="80"/>
      <c r="L1055" s="80"/>
      <c r="M1055" s="80"/>
      <c r="N1055" s="80"/>
    </row>
    <row r="1056" spans="1:14" x14ac:dyDescent="0.2">
      <c r="A1056" s="80"/>
      <c r="B1056" s="80"/>
      <c r="C1056" s="80"/>
      <c r="D1056" s="80"/>
      <c r="E1056" s="80"/>
      <c r="F1056" s="80"/>
      <c r="G1056" s="80"/>
      <c r="H1056" s="80"/>
      <c r="I1056" s="80"/>
      <c r="J1056" s="80"/>
      <c r="K1056" s="80"/>
      <c r="L1056" s="80"/>
      <c r="M1056" s="80"/>
      <c r="N1056" s="80"/>
    </row>
    <row r="1057" spans="1:14" x14ac:dyDescent="0.2">
      <c r="A1057" s="80"/>
      <c r="B1057" s="80"/>
      <c r="C1057" s="80"/>
      <c r="D1057" s="80"/>
      <c r="E1057" s="80"/>
      <c r="F1057" s="80"/>
      <c r="G1057" s="80"/>
      <c r="H1057" s="80"/>
      <c r="I1057" s="80"/>
      <c r="J1057" s="80"/>
      <c r="K1057" s="80"/>
      <c r="L1057" s="80"/>
      <c r="M1057" s="80"/>
      <c r="N1057" s="80"/>
    </row>
    <row r="1058" spans="1:14" x14ac:dyDescent="0.2">
      <c r="A1058" s="80"/>
      <c r="B1058" s="80"/>
      <c r="C1058" s="80"/>
      <c r="D1058" s="80"/>
      <c r="E1058" s="80"/>
      <c r="F1058" s="80"/>
      <c r="G1058" s="80"/>
      <c r="H1058" s="80"/>
      <c r="I1058" s="80"/>
      <c r="J1058" s="80"/>
      <c r="K1058" s="80"/>
      <c r="L1058" s="80"/>
      <c r="M1058" s="80"/>
      <c r="N1058" s="80"/>
    </row>
    <row r="1059" spans="1:14" x14ac:dyDescent="0.2">
      <c r="A1059" s="80"/>
      <c r="B1059" s="80"/>
      <c r="C1059" s="80"/>
      <c r="D1059" s="80"/>
      <c r="E1059" s="80"/>
      <c r="F1059" s="80"/>
      <c r="G1059" s="80"/>
      <c r="H1059" s="80"/>
      <c r="I1059" s="80"/>
      <c r="J1059" s="80"/>
      <c r="K1059" s="80"/>
      <c r="L1059" s="80"/>
      <c r="M1059" s="80"/>
      <c r="N1059" s="80"/>
    </row>
    <row r="1060" spans="1:14" x14ac:dyDescent="0.2">
      <c r="A1060" s="80"/>
      <c r="B1060" s="80"/>
      <c r="C1060" s="80"/>
      <c r="D1060" s="80"/>
      <c r="E1060" s="80"/>
      <c r="F1060" s="80"/>
      <c r="G1060" s="80"/>
      <c r="H1060" s="80"/>
      <c r="I1060" s="80"/>
      <c r="J1060" s="80"/>
      <c r="K1060" s="80"/>
      <c r="L1060" s="80"/>
      <c r="M1060" s="80"/>
      <c r="N1060" s="80"/>
    </row>
    <row r="1061" spans="1:14" x14ac:dyDescent="0.2">
      <c r="A1061" s="80"/>
      <c r="B1061" s="80"/>
      <c r="C1061" s="80"/>
      <c r="D1061" s="80"/>
      <c r="E1061" s="80"/>
      <c r="F1061" s="80"/>
      <c r="G1061" s="80"/>
      <c r="H1061" s="80"/>
      <c r="I1061" s="80"/>
      <c r="J1061" s="80"/>
      <c r="K1061" s="80"/>
      <c r="L1061" s="80"/>
      <c r="M1061" s="80"/>
      <c r="N1061" s="80"/>
    </row>
    <row r="1062" spans="1:14" x14ac:dyDescent="0.2">
      <c r="A1062" s="80"/>
      <c r="B1062" s="80"/>
      <c r="C1062" s="80"/>
      <c r="D1062" s="80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</row>
    <row r="1063" spans="1:14" x14ac:dyDescent="0.2">
      <c r="A1063" s="80"/>
      <c r="B1063" s="80"/>
      <c r="C1063" s="80"/>
      <c r="D1063" s="80"/>
      <c r="E1063" s="80"/>
      <c r="F1063" s="80"/>
      <c r="G1063" s="80"/>
      <c r="H1063" s="80"/>
      <c r="I1063" s="80"/>
      <c r="J1063" s="80"/>
      <c r="K1063" s="80"/>
      <c r="L1063" s="80"/>
      <c r="M1063" s="80"/>
      <c r="N1063" s="80"/>
    </row>
    <row r="1064" spans="1:14" x14ac:dyDescent="0.2">
      <c r="A1064" s="80"/>
      <c r="B1064" s="80"/>
      <c r="C1064" s="80"/>
      <c r="D1064" s="80"/>
      <c r="E1064" s="80"/>
      <c r="F1064" s="80"/>
      <c r="G1064" s="80"/>
      <c r="H1064" s="80"/>
      <c r="I1064" s="80"/>
      <c r="J1064" s="80"/>
      <c r="K1064" s="80"/>
      <c r="L1064" s="80"/>
      <c r="M1064" s="80"/>
      <c r="N1064" s="80"/>
    </row>
    <row r="1065" spans="1:14" x14ac:dyDescent="0.2">
      <c r="A1065" s="80"/>
      <c r="B1065" s="80"/>
      <c r="C1065" s="80"/>
      <c r="D1065" s="80"/>
      <c r="E1065" s="80"/>
      <c r="F1065" s="80"/>
      <c r="G1065" s="80"/>
      <c r="H1065" s="80"/>
      <c r="I1065" s="80"/>
      <c r="J1065" s="80"/>
      <c r="K1065" s="80"/>
      <c r="L1065" s="80"/>
      <c r="M1065" s="80"/>
      <c r="N1065" s="80"/>
    </row>
    <row r="1066" spans="1:14" x14ac:dyDescent="0.2">
      <c r="A1066" s="80"/>
      <c r="B1066" s="80"/>
      <c r="C1066" s="80"/>
      <c r="D1066" s="80"/>
      <c r="E1066" s="80"/>
      <c r="F1066" s="80"/>
      <c r="G1066" s="80"/>
      <c r="H1066" s="80"/>
      <c r="I1066" s="80"/>
      <c r="J1066" s="80"/>
      <c r="K1066" s="80"/>
      <c r="L1066" s="80"/>
      <c r="M1066" s="80"/>
      <c r="N1066" s="80"/>
    </row>
    <row r="1067" spans="1:14" x14ac:dyDescent="0.2">
      <c r="A1067" s="80"/>
      <c r="B1067" s="80"/>
      <c r="C1067" s="80"/>
      <c r="D1067" s="80"/>
      <c r="E1067" s="80"/>
      <c r="F1067" s="80"/>
      <c r="G1067" s="80"/>
      <c r="H1067" s="80"/>
      <c r="I1067" s="80"/>
      <c r="J1067" s="80"/>
      <c r="K1067" s="80"/>
      <c r="L1067" s="80"/>
      <c r="M1067" s="80"/>
      <c r="N1067" s="80"/>
    </row>
    <row r="1068" spans="1:14" x14ac:dyDescent="0.2">
      <c r="A1068" s="80"/>
      <c r="B1068" s="80"/>
      <c r="C1068" s="80"/>
      <c r="D1068" s="80"/>
      <c r="E1068" s="80"/>
      <c r="F1068" s="80"/>
      <c r="G1068" s="80"/>
      <c r="H1068" s="80"/>
      <c r="I1068" s="80"/>
      <c r="J1068" s="80"/>
      <c r="K1068" s="80"/>
      <c r="L1068" s="80"/>
      <c r="M1068" s="80"/>
      <c r="N1068" s="80"/>
    </row>
    <row r="1069" spans="1:14" x14ac:dyDescent="0.2">
      <c r="A1069" s="80"/>
      <c r="B1069" s="80"/>
      <c r="C1069" s="80"/>
      <c r="D1069" s="80"/>
      <c r="E1069" s="80"/>
      <c r="F1069" s="80"/>
      <c r="G1069" s="80"/>
      <c r="H1069" s="80"/>
      <c r="I1069" s="80"/>
      <c r="J1069" s="80"/>
      <c r="K1069" s="80"/>
      <c r="L1069" s="80"/>
      <c r="M1069" s="80"/>
      <c r="N1069" s="80"/>
    </row>
    <row r="1070" spans="1:14" x14ac:dyDescent="0.2">
      <c r="A1070" s="80"/>
      <c r="B1070" s="80"/>
      <c r="C1070" s="80"/>
      <c r="D1070" s="80"/>
      <c r="E1070" s="80"/>
      <c r="F1070" s="80"/>
      <c r="G1070" s="80"/>
      <c r="H1070" s="80"/>
      <c r="I1070" s="80"/>
      <c r="J1070" s="80"/>
      <c r="K1070" s="80"/>
      <c r="L1070" s="80"/>
      <c r="M1070" s="80"/>
      <c r="N1070" s="80"/>
    </row>
    <row r="1071" spans="1:14" x14ac:dyDescent="0.2">
      <c r="A1071" s="80"/>
      <c r="B1071" s="80"/>
      <c r="C1071" s="80"/>
      <c r="D1071" s="80"/>
      <c r="E1071" s="80"/>
      <c r="F1071" s="80"/>
      <c r="G1071" s="80"/>
      <c r="H1071" s="80"/>
      <c r="I1071" s="80"/>
      <c r="J1071" s="80"/>
      <c r="K1071" s="80"/>
      <c r="L1071" s="80"/>
      <c r="M1071" s="80"/>
      <c r="N1071" s="80"/>
    </row>
    <row r="1072" spans="1:14" x14ac:dyDescent="0.2">
      <c r="A1072" s="80"/>
      <c r="B1072" s="80"/>
      <c r="C1072" s="80"/>
      <c r="D1072" s="80"/>
      <c r="E1072" s="80"/>
      <c r="F1072" s="80"/>
      <c r="G1072" s="80"/>
      <c r="H1072" s="80"/>
      <c r="I1072" s="80"/>
      <c r="J1072" s="80"/>
      <c r="K1072" s="80"/>
      <c r="L1072" s="80"/>
      <c r="M1072" s="80"/>
      <c r="N1072" s="80"/>
    </row>
    <row r="1073" spans="1:14" x14ac:dyDescent="0.2">
      <c r="A1073" s="80"/>
      <c r="B1073" s="80"/>
      <c r="C1073" s="80"/>
      <c r="D1073" s="80"/>
      <c r="E1073" s="80"/>
      <c r="F1073" s="80"/>
      <c r="G1073" s="80"/>
      <c r="H1073" s="80"/>
      <c r="I1073" s="80"/>
      <c r="J1073" s="80"/>
      <c r="K1073" s="80"/>
      <c r="L1073" s="80"/>
      <c r="M1073" s="80"/>
      <c r="N1073" s="80"/>
    </row>
    <row r="1074" spans="1:14" x14ac:dyDescent="0.2">
      <c r="A1074" s="80"/>
      <c r="B1074" s="80"/>
      <c r="C1074" s="80"/>
      <c r="D1074" s="80"/>
      <c r="E1074" s="80"/>
      <c r="F1074" s="80"/>
      <c r="G1074" s="80"/>
      <c r="H1074" s="80"/>
      <c r="I1074" s="80"/>
      <c r="J1074" s="80"/>
      <c r="K1074" s="80"/>
      <c r="L1074" s="80"/>
      <c r="M1074" s="80"/>
      <c r="N1074" s="80"/>
    </row>
    <row r="1075" spans="1:14" x14ac:dyDescent="0.2">
      <c r="A1075" s="80"/>
      <c r="B1075" s="80"/>
      <c r="C1075" s="80"/>
      <c r="D1075" s="80"/>
      <c r="E1075" s="80"/>
      <c r="F1075" s="80"/>
      <c r="G1075" s="80"/>
      <c r="H1075" s="80"/>
      <c r="I1075" s="80"/>
      <c r="J1075" s="80"/>
      <c r="K1075" s="80"/>
      <c r="L1075" s="80"/>
      <c r="M1075" s="80"/>
      <c r="N1075" s="80"/>
    </row>
    <row r="1076" spans="1:14" x14ac:dyDescent="0.2">
      <c r="A1076" s="80"/>
      <c r="B1076" s="80"/>
      <c r="C1076" s="80"/>
      <c r="D1076" s="80"/>
      <c r="E1076" s="80"/>
      <c r="F1076" s="80"/>
      <c r="G1076" s="80"/>
      <c r="H1076" s="80"/>
      <c r="I1076" s="80"/>
      <c r="J1076" s="80"/>
      <c r="K1076" s="80"/>
      <c r="L1076" s="80"/>
      <c r="M1076" s="80"/>
      <c r="N1076" s="80"/>
    </row>
    <row r="1077" spans="1:14" x14ac:dyDescent="0.2">
      <c r="A1077" s="80"/>
      <c r="B1077" s="80"/>
      <c r="C1077" s="80"/>
      <c r="D1077" s="80"/>
      <c r="E1077" s="80"/>
      <c r="F1077" s="80"/>
      <c r="G1077" s="80"/>
      <c r="H1077" s="80"/>
      <c r="I1077" s="80"/>
      <c r="J1077" s="80"/>
      <c r="K1077" s="80"/>
      <c r="L1077" s="80"/>
      <c r="M1077" s="80"/>
      <c r="N1077" s="80"/>
    </row>
    <row r="1078" spans="1:14" x14ac:dyDescent="0.2">
      <c r="A1078" s="80"/>
      <c r="B1078" s="80"/>
      <c r="C1078" s="80"/>
      <c r="D1078" s="80"/>
      <c r="E1078" s="80"/>
      <c r="F1078" s="80"/>
      <c r="G1078" s="80"/>
      <c r="H1078" s="80"/>
      <c r="I1078" s="80"/>
      <c r="J1078" s="80"/>
      <c r="K1078" s="80"/>
      <c r="L1078" s="80"/>
      <c r="M1078" s="80"/>
      <c r="N1078" s="80"/>
    </row>
    <row r="1079" spans="1:14" x14ac:dyDescent="0.2">
      <c r="A1079" s="80"/>
      <c r="B1079" s="80"/>
      <c r="C1079" s="80"/>
      <c r="D1079" s="80"/>
      <c r="E1079" s="80"/>
      <c r="F1079" s="80"/>
      <c r="G1079" s="80"/>
      <c r="H1079" s="80"/>
      <c r="I1079" s="80"/>
      <c r="J1079" s="80"/>
      <c r="K1079" s="80"/>
      <c r="L1079" s="80"/>
      <c r="M1079" s="80"/>
      <c r="N1079" s="80"/>
    </row>
    <row r="1080" spans="1:14" x14ac:dyDescent="0.2">
      <c r="A1080" s="80"/>
      <c r="B1080" s="80"/>
      <c r="C1080" s="80"/>
      <c r="D1080" s="80"/>
      <c r="E1080" s="80"/>
      <c r="F1080" s="80"/>
      <c r="G1080" s="80"/>
      <c r="H1080" s="80"/>
      <c r="I1080" s="80"/>
      <c r="J1080" s="80"/>
      <c r="K1080" s="80"/>
      <c r="L1080" s="80"/>
      <c r="M1080" s="80"/>
      <c r="N1080" s="80"/>
    </row>
    <row r="1081" spans="1:14" x14ac:dyDescent="0.2">
      <c r="A1081" s="80"/>
      <c r="B1081" s="80"/>
      <c r="C1081" s="80"/>
      <c r="D1081" s="80"/>
      <c r="E1081" s="80"/>
      <c r="F1081" s="80"/>
      <c r="G1081" s="80"/>
      <c r="H1081" s="80"/>
      <c r="I1081" s="80"/>
      <c r="J1081" s="80"/>
      <c r="K1081" s="80"/>
      <c r="L1081" s="80"/>
      <c r="M1081" s="80"/>
      <c r="N1081" s="80"/>
    </row>
    <row r="1082" spans="1:14" x14ac:dyDescent="0.2">
      <c r="A1082" s="80"/>
      <c r="B1082" s="80"/>
      <c r="C1082" s="80"/>
      <c r="D1082" s="80"/>
      <c r="E1082" s="80"/>
      <c r="F1082" s="80"/>
      <c r="G1082" s="80"/>
      <c r="H1082" s="80"/>
      <c r="I1082" s="80"/>
      <c r="J1082" s="80"/>
      <c r="K1082" s="80"/>
      <c r="L1082" s="80"/>
      <c r="M1082" s="80"/>
      <c r="N1082" s="80"/>
    </row>
    <row r="1083" spans="1:14" x14ac:dyDescent="0.2">
      <c r="A1083" s="80"/>
      <c r="B1083" s="80"/>
      <c r="C1083" s="80"/>
      <c r="D1083" s="80"/>
      <c r="E1083" s="80"/>
      <c r="F1083" s="80"/>
      <c r="G1083" s="80"/>
      <c r="H1083" s="80"/>
      <c r="I1083" s="80"/>
      <c r="J1083" s="80"/>
      <c r="K1083" s="80"/>
      <c r="L1083" s="80"/>
      <c r="M1083" s="80"/>
      <c r="N1083" s="80"/>
    </row>
    <row r="1084" spans="1:14" x14ac:dyDescent="0.2">
      <c r="A1084" s="80"/>
      <c r="B1084" s="80"/>
      <c r="C1084" s="80"/>
      <c r="D1084" s="80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</row>
    <row r="1085" spans="1:14" x14ac:dyDescent="0.2">
      <c r="A1085" s="80"/>
      <c r="B1085" s="80"/>
      <c r="C1085" s="80"/>
      <c r="D1085" s="80"/>
      <c r="E1085" s="80"/>
      <c r="F1085" s="80"/>
      <c r="G1085" s="80"/>
      <c r="H1085" s="80"/>
      <c r="I1085" s="80"/>
      <c r="J1085" s="80"/>
      <c r="K1085" s="80"/>
      <c r="L1085" s="80"/>
      <c r="M1085" s="80"/>
      <c r="N1085" s="80"/>
    </row>
    <row r="1086" spans="1:14" x14ac:dyDescent="0.2">
      <c r="A1086" s="80"/>
      <c r="B1086" s="80"/>
      <c r="C1086" s="80"/>
      <c r="D1086" s="80"/>
      <c r="E1086" s="80"/>
      <c r="F1086" s="80"/>
      <c r="G1086" s="80"/>
      <c r="H1086" s="80"/>
      <c r="I1086" s="80"/>
      <c r="J1086" s="80"/>
      <c r="K1086" s="80"/>
      <c r="L1086" s="80"/>
      <c r="M1086" s="80"/>
      <c r="N1086" s="80"/>
    </row>
    <row r="1087" spans="1:14" x14ac:dyDescent="0.2">
      <c r="A1087" s="80"/>
      <c r="B1087" s="80"/>
      <c r="C1087" s="80"/>
      <c r="D1087" s="80"/>
      <c r="E1087" s="80"/>
      <c r="F1087" s="80"/>
      <c r="G1087" s="80"/>
      <c r="H1087" s="80"/>
      <c r="I1087" s="80"/>
      <c r="J1087" s="80"/>
      <c r="K1087" s="80"/>
      <c r="L1087" s="80"/>
      <c r="M1087" s="80"/>
      <c r="N1087" s="80"/>
    </row>
    <row r="1088" spans="1:14" x14ac:dyDescent="0.2">
      <c r="A1088" s="80"/>
      <c r="B1088" s="80"/>
      <c r="C1088" s="80"/>
      <c r="D1088" s="80"/>
      <c r="E1088" s="80"/>
      <c r="F1088" s="80"/>
      <c r="G1088" s="80"/>
      <c r="H1088" s="80"/>
      <c r="I1088" s="80"/>
      <c r="J1088" s="80"/>
      <c r="K1088" s="80"/>
      <c r="L1088" s="80"/>
      <c r="M1088" s="80"/>
      <c r="N1088" s="80"/>
    </row>
    <row r="1089" spans="1:14" x14ac:dyDescent="0.2">
      <c r="A1089" s="80"/>
      <c r="B1089" s="80"/>
      <c r="C1089" s="80"/>
      <c r="D1089" s="80"/>
      <c r="E1089" s="80"/>
      <c r="F1089" s="80"/>
      <c r="G1089" s="80"/>
      <c r="H1089" s="80"/>
      <c r="I1089" s="80"/>
      <c r="J1089" s="80"/>
      <c r="K1089" s="80"/>
      <c r="L1089" s="80"/>
      <c r="M1089" s="80"/>
      <c r="N1089" s="80"/>
    </row>
    <row r="1090" spans="1:14" x14ac:dyDescent="0.2">
      <c r="A1090" s="80"/>
      <c r="B1090" s="80"/>
      <c r="C1090" s="80"/>
      <c r="D1090" s="80"/>
      <c r="E1090" s="80"/>
      <c r="F1090" s="80"/>
      <c r="G1090" s="80"/>
      <c r="H1090" s="80"/>
      <c r="I1090" s="80"/>
      <c r="J1090" s="80"/>
      <c r="K1090" s="80"/>
      <c r="L1090" s="80"/>
      <c r="M1090" s="80"/>
      <c r="N1090" s="80"/>
    </row>
    <row r="1091" spans="1:14" x14ac:dyDescent="0.2">
      <c r="A1091" s="80"/>
      <c r="B1091" s="80"/>
      <c r="C1091" s="80"/>
      <c r="D1091" s="80"/>
      <c r="E1091" s="80"/>
      <c r="F1091" s="80"/>
      <c r="G1091" s="80"/>
      <c r="H1091" s="80"/>
      <c r="I1091" s="80"/>
      <c r="J1091" s="80"/>
      <c r="K1091" s="80"/>
      <c r="L1091" s="80"/>
      <c r="M1091" s="80"/>
      <c r="N1091" s="80"/>
    </row>
    <row r="1092" spans="1:14" x14ac:dyDescent="0.2">
      <c r="A1092" s="80"/>
      <c r="B1092" s="80"/>
      <c r="C1092" s="80"/>
      <c r="D1092" s="80"/>
      <c r="E1092" s="80"/>
      <c r="F1092" s="80"/>
      <c r="G1092" s="80"/>
      <c r="H1092" s="80"/>
      <c r="I1092" s="80"/>
      <c r="J1092" s="80"/>
      <c r="K1092" s="80"/>
      <c r="L1092" s="80"/>
      <c r="M1092" s="80"/>
      <c r="N1092" s="80"/>
    </row>
    <row r="1093" spans="1:14" x14ac:dyDescent="0.2">
      <c r="A1093" s="80"/>
      <c r="B1093" s="80"/>
      <c r="C1093" s="80"/>
      <c r="D1093" s="80"/>
      <c r="E1093" s="80"/>
      <c r="F1093" s="80"/>
      <c r="G1093" s="80"/>
      <c r="H1093" s="80"/>
      <c r="I1093" s="80"/>
      <c r="J1093" s="80"/>
      <c r="K1093" s="80"/>
      <c r="L1093" s="80"/>
      <c r="M1093" s="80"/>
      <c r="N1093" s="80"/>
    </row>
    <row r="1094" spans="1:14" x14ac:dyDescent="0.2">
      <c r="A1094" s="80"/>
      <c r="B1094" s="80"/>
      <c r="C1094" s="80"/>
      <c r="D1094" s="80"/>
      <c r="E1094" s="80"/>
      <c r="F1094" s="80"/>
      <c r="G1094" s="80"/>
      <c r="H1094" s="80"/>
      <c r="I1094" s="80"/>
      <c r="J1094" s="80"/>
      <c r="K1094" s="80"/>
      <c r="L1094" s="80"/>
      <c r="M1094" s="80"/>
      <c r="N1094" s="80"/>
    </row>
    <row r="1095" spans="1:14" x14ac:dyDescent="0.2">
      <c r="A1095" s="80"/>
      <c r="B1095" s="80"/>
      <c r="C1095" s="80"/>
      <c r="D1095" s="80"/>
      <c r="E1095" s="80"/>
      <c r="F1095" s="80"/>
      <c r="G1095" s="80"/>
      <c r="H1095" s="80"/>
      <c r="I1095" s="80"/>
      <c r="J1095" s="80"/>
      <c r="K1095" s="80"/>
      <c r="L1095" s="80"/>
      <c r="M1095" s="80"/>
      <c r="N1095" s="80"/>
    </row>
    <row r="1096" spans="1:14" x14ac:dyDescent="0.2">
      <c r="A1096" s="80"/>
      <c r="B1096" s="80"/>
      <c r="C1096" s="80"/>
      <c r="D1096" s="80"/>
      <c r="E1096" s="80"/>
      <c r="F1096" s="80"/>
      <c r="G1096" s="80"/>
      <c r="H1096" s="80"/>
      <c r="I1096" s="80"/>
      <c r="J1096" s="80"/>
      <c r="K1096" s="80"/>
      <c r="L1096" s="80"/>
      <c r="M1096" s="80"/>
      <c r="N1096" s="80"/>
    </row>
    <row r="1097" spans="1:14" x14ac:dyDescent="0.2">
      <c r="A1097" s="80"/>
      <c r="B1097" s="80"/>
      <c r="C1097" s="80"/>
      <c r="D1097" s="80"/>
      <c r="E1097" s="80"/>
      <c r="F1097" s="80"/>
      <c r="G1097" s="80"/>
      <c r="H1097" s="80"/>
      <c r="I1097" s="80"/>
      <c r="J1097" s="80"/>
      <c r="K1097" s="80"/>
      <c r="L1097" s="80"/>
      <c r="M1097" s="80"/>
      <c r="N1097" s="80"/>
    </row>
    <row r="1098" spans="1:14" x14ac:dyDescent="0.2">
      <c r="A1098" s="80"/>
      <c r="B1098" s="80"/>
      <c r="C1098" s="80"/>
      <c r="D1098" s="80"/>
      <c r="E1098" s="80"/>
      <c r="F1098" s="80"/>
      <c r="G1098" s="80"/>
      <c r="H1098" s="80"/>
      <c r="I1098" s="80"/>
      <c r="J1098" s="80"/>
      <c r="K1098" s="80"/>
      <c r="L1098" s="80"/>
      <c r="M1098" s="80"/>
      <c r="N1098" s="80"/>
    </row>
    <row r="1099" spans="1:14" x14ac:dyDescent="0.2">
      <c r="A1099" s="80"/>
      <c r="B1099" s="80"/>
      <c r="C1099" s="80"/>
      <c r="D1099" s="80"/>
      <c r="E1099" s="80"/>
      <c r="F1099" s="80"/>
      <c r="G1099" s="80"/>
      <c r="H1099" s="80"/>
      <c r="I1099" s="80"/>
      <c r="J1099" s="80"/>
      <c r="K1099" s="80"/>
      <c r="L1099" s="80"/>
      <c r="M1099" s="80"/>
      <c r="N1099" s="80"/>
    </row>
    <row r="1100" spans="1:14" x14ac:dyDescent="0.2">
      <c r="A1100" s="80"/>
      <c r="B1100" s="80"/>
      <c r="C1100" s="80"/>
      <c r="D1100" s="80"/>
      <c r="E1100" s="80"/>
      <c r="F1100" s="80"/>
      <c r="G1100" s="80"/>
      <c r="H1100" s="80"/>
      <c r="I1100" s="80"/>
      <c r="J1100" s="80"/>
      <c r="K1100" s="80"/>
      <c r="L1100" s="80"/>
      <c r="M1100" s="80"/>
      <c r="N1100" s="80"/>
    </row>
    <row r="1101" spans="1:14" x14ac:dyDescent="0.2">
      <c r="A1101" s="80"/>
      <c r="B1101" s="80"/>
      <c r="C1101" s="80"/>
      <c r="D1101" s="80"/>
      <c r="E1101" s="80"/>
      <c r="F1101" s="80"/>
      <c r="G1101" s="80"/>
      <c r="H1101" s="80"/>
      <c r="I1101" s="80"/>
      <c r="J1101" s="80"/>
      <c r="K1101" s="80"/>
      <c r="L1101" s="80"/>
      <c r="M1101" s="80"/>
      <c r="N1101" s="80"/>
    </row>
    <row r="1102" spans="1:14" x14ac:dyDescent="0.2">
      <c r="A1102" s="80"/>
      <c r="B1102" s="80"/>
      <c r="C1102" s="80"/>
      <c r="D1102" s="80"/>
      <c r="E1102" s="80"/>
      <c r="F1102" s="80"/>
      <c r="G1102" s="80"/>
      <c r="H1102" s="80"/>
      <c r="I1102" s="80"/>
      <c r="J1102" s="80"/>
      <c r="K1102" s="80"/>
      <c r="L1102" s="80"/>
      <c r="M1102" s="80"/>
      <c r="N1102" s="80"/>
    </row>
    <row r="1103" spans="1:14" x14ac:dyDescent="0.2">
      <c r="A1103" s="80"/>
      <c r="B1103" s="80"/>
      <c r="C1103" s="80"/>
      <c r="D1103" s="80"/>
      <c r="E1103" s="80"/>
      <c r="F1103" s="80"/>
      <c r="G1103" s="80"/>
      <c r="H1103" s="80"/>
      <c r="I1103" s="80"/>
      <c r="J1103" s="80"/>
      <c r="K1103" s="80"/>
      <c r="L1103" s="80"/>
      <c r="M1103" s="80"/>
      <c r="N1103" s="80"/>
    </row>
    <row r="1104" spans="1:14" x14ac:dyDescent="0.2">
      <c r="A1104" s="80"/>
      <c r="B1104" s="80"/>
      <c r="C1104" s="80"/>
      <c r="D1104" s="80"/>
      <c r="E1104" s="80"/>
      <c r="F1104" s="80"/>
      <c r="G1104" s="80"/>
      <c r="H1104" s="80"/>
      <c r="I1104" s="80"/>
      <c r="J1104" s="80"/>
      <c r="K1104" s="80"/>
      <c r="L1104" s="80"/>
      <c r="M1104" s="80"/>
      <c r="N1104" s="80"/>
    </row>
    <row r="1105" spans="1:14" x14ac:dyDescent="0.2">
      <c r="A1105" s="80"/>
      <c r="B1105" s="80"/>
      <c r="C1105" s="80"/>
      <c r="D1105" s="80"/>
      <c r="E1105" s="80"/>
      <c r="F1105" s="80"/>
      <c r="G1105" s="80"/>
      <c r="H1105" s="80"/>
      <c r="I1105" s="80"/>
      <c r="J1105" s="80"/>
      <c r="K1105" s="80"/>
      <c r="L1105" s="80"/>
      <c r="M1105" s="80"/>
      <c r="N1105" s="80"/>
    </row>
    <row r="1106" spans="1:14" x14ac:dyDescent="0.2">
      <c r="A1106" s="80"/>
      <c r="B1106" s="80"/>
      <c r="C1106" s="80"/>
      <c r="D1106" s="80"/>
      <c r="E1106" s="80"/>
      <c r="F1106" s="80"/>
      <c r="G1106" s="80"/>
      <c r="H1106" s="80"/>
      <c r="I1106" s="80"/>
      <c r="J1106" s="80"/>
      <c r="K1106" s="80"/>
      <c r="L1106" s="80"/>
      <c r="M1106" s="80"/>
      <c r="N1106" s="80"/>
    </row>
    <row r="1107" spans="1:14" x14ac:dyDescent="0.2">
      <c r="A1107" s="80"/>
      <c r="B1107" s="80"/>
      <c r="C1107" s="80"/>
      <c r="D1107" s="80"/>
      <c r="E1107" s="80"/>
      <c r="F1107" s="80"/>
      <c r="G1107" s="80"/>
      <c r="H1107" s="80"/>
      <c r="I1107" s="80"/>
      <c r="J1107" s="80"/>
      <c r="K1107" s="80"/>
      <c r="L1107" s="80"/>
      <c r="M1107" s="80"/>
      <c r="N1107" s="80"/>
    </row>
    <row r="1108" spans="1:14" x14ac:dyDescent="0.2">
      <c r="A1108" s="80"/>
      <c r="B1108" s="80"/>
      <c r="C1108" s="80"/>
      <c r="D1108" s="80"/>
      <c r="E1108" s="80"/>
      <c r="F1108" s="80"/>
      <c r="G1108" s="80"/>
      <c r="H1108" s="80"/>
      <c r="I1108" s="80"/>
      <c r="J1108" s="80"/>
      <c r="K1108" s="80"/>
      <c r="L1108" s="80"/>
      <c r="M1108" s="80"/>
      <c r="N1108" s="80"/>
    </row>
    <row r="1109" spans="1:14" x14ac:dyDescent="0.2">
      <c r="A1109" s="80"/>
      <c r="B1109" s="80"/>
      <c r="C1109" s="80"/>
      <c r="D1109" s="80"/>
      <c r="E1109" s="80"/>
      <c r="F1109" s="80"/>
      <c r="G1109" s="80"/>
      <c r="H1109" s="80"/>
      <c r="I1109" s="80"/>
      <c r="J1109" s="80"/>
      <c r="K1109" s="80"/>
      <c r="L1109" s="80"/>
      <c r="M1109" s="80"/>
      <c r="N1109" s="80"/>
    </row>
    <row r="1110" spans="1:14" x14ac:dyDescent="0.2">
      <c r="A1110" s="80"/>
      <c r="B1110" s="80"/>
      <c r="C1110" s="80"/>
      <c r="D1110" s="80"/>
      <c r="E1110" s="80"/>
      <c r="F1110" s="80"/>
      <c r="G1110" s="80"/>
      <c r="H1110" s="80"/>
      <c r="I1110" s="80"/>
      <c r="J1110" s="80"/>
      <c r="K1110" s="80"/>
      <c r="L1110" s="80"/>
      <c r="M1110" s="80"/>
      <c r="N1110" s="80"/>
    </row>
    <row r="1111" spans="1:14" x14ac:dyDescent="0.2">
      <c r="A1111" s="80"/>
      <c r="B1111" s="80"/>
      <c r="C1111" s="80"/>
      <c r="D1111" s="80"/>
      <c r="E1111" s="80"/>
      <c r="F1111" s="80"/>
      <c r="G1111" s="80"/>
      <c r="H1111" s="80"/>
      <c r="I1111" s="80"/>
      <c r="J1111" s="80"/>
      <c r="K1111" s="80"/>
      <c r="L1111" s="80"/>
      <c r="M1111" s="80"/>
      <c r="N1111" s="80"/>
    </row>
    <row r="1112" spans="1:14" x14ac:dyDescent="0.2">
      <c r="A1112" s="80"/>
      <c r="B1112" s="80"/>
      <c r="C1112" s="80"/>
      <c r="D1112" s="80"/>
      <c r="E1112" s="80"/>
      <c r="F1112" s="80"/>
      <c r="G1112" s="80"/>
      <c r="H1112" s="80"/>
      <c r="I1112" s="80"/>
      <c r="J1112" s="80"/>
      <c r="K1112" s="80"/>
      <c r="L1112" s="80"/>
      <c r="M1112" s="80"/>
      <c r="N1112" s="80"/>
    </row>
    <row r="1113" spans="1:14" x14ac:dyDescent="0.2">
      <c r="A1113" s="80"/>
      <c r="B1113" s="80"/>
      <c r="C1113" s="80"/>
      <c r="D1113" s="80"/>
      <c r="E1113" s="80"/>
      <c r="F1113" s="80"/>
      <c r="G1113" s="80"/>
      <c r="H1113" s="80"/>
      <c r="I1113" s="80"/>
      <c r="J1113" s="80"/>
      <c r="K1113" s="80"/>
      <c r="L1113" s="80"/>
      <c r="M1113" s="80"/>
      <c r="N1113" s="80"/>
    </row>
    <row r="1114" spans="1:14" x14ac:dyDescent="0.2">
      <c r="A1114" s="80"/>
      <c r="B1114" s="80"/>
      <c r="C1114" s="80"/>
      <c r="D1114" s="80"/>
      <c r="E1114" s="80"/>
      <c r="F1114" s="80"/>
      <c r="G1114" s="80"/>
      <c r="H1114" s="80"/>
      <c r="I1114" s="80"/>
      <c r="J1114" s="80"/>
      <c r="K1114" s="80"/>
      <c r="L1114" s="80"/>
      <c r="M1114" s="80"/>
      <c r="N1114" s="80"/>
    </row>
    <row r="1115" spans="1:14" x14ac:dyDescent="0.2">
      <c r="A1115" s="80"/>
      <c r="B1115" s="80"/>
      <c r="C1115" s="80"/>
      <c r="D1115" s="80"/>
      <c r="E1115" s="80"/>
      <c r="F1115" s="80"/>
      <c r="G1115" s="80"/>
      <c r="H1115" s="80"/>
      <c r="I1115" s="80"/>
      <c r="J1115" s="80"/>
      <c r="K1115" s="80"/>
      <c r="L1115" s="80"/>
      <c r="M1115" s="80"/>
      <c r="N1115" s="80"/>
    </row>
    <row r="1116" spans="1:14" x14ac:dyDescent="0.2">
      <c r="A1116" s="80"/>
      <c r="B1116" s="80"/>
      <c r="C1116" s="80"/>
      <c r="D1116" s="80"/>
      <c r="E1116" s="80"/>
      <c r="F1116" s="80"/>
      <c r="G1116" s="80"/>
      <c r="H1116" s="80"/>
      <c r="I1116" s="80"/>
      <c r="J1116" s="80"/>
      <c r="K1116" s="80"/>
      <c r="L1116" s="80"/>
      <c r="M1116" s="80"/>
      <c r="N1116" s="80"/>
    </row>
    <row r="1117" spans="1:14" x14ac:dyDescent="0.2">
      <c r="A1117" s="80"/>
      <c r="B1117" s="80"/>
      <c r="C1117" s="80"/>
      <c r="D1117" s="80"/>
      <c r="E1117" s="80"/>
      <c r="F1117" s="80"/>
      <c r="G1117" s="80"/>
      <c r="H1117" s="80"/>
      <c r="I1117" s="80"/>
      <c r="J1117" s="80"/>
      <c r="K1117" s="80"/>
      <c r="L1117" s="80"/>
      <c r="M1117" s="80"/>
      <c r="N1117" s="80"/>
    </row>
    <row r="1118" spans="1:14" x14ac:dyDescent="0.2">
      <c r="A1118" s="80"/>
      <c r="B1118" s="80"/>
      <c r="C1118" s="80"/>
      <c r="D1118" s="80"/>
      <c r="E1118" s="80"/>
      <c r="F1118" s="80"/>
      <c r="G1118" s="80"/>
      <c r="H1118" s="80"/>
      <c r="I1118" s="80"/>
      <c r="J1118" s="80"/>
      <c r="K1118" s="80"/>
      <c r="L1118" s="80"/>
      <c r="M1118" s="80"/>
      <c r="N1118" s="80"/>
    </row>
    <row r="1119" spans="1:14" x14ac:dyDescent="0.2">
      <c r="A1119" s="80"/>
      <c r="B1119" s="80"/>
      <c r="C1119" s="80"/>
      <c r="D1119" s="80"/>
      <c r="E1119" s="80"/>
      <c r="F1119" s="80"/>
      <c r="G1119" s="80"/>
      <c r="H1119" s="80"/>
      <c r="I1119" s="80"/>
      <c r="J1119" s="80"/>
      <c r="K1119" s="80"/>
      <c r="L1119" s="80"/>
      <c r="M1119" s="80"/>
      <c r="N1119" s="80"/>
    </row>
    <row r="1120" spans="1:14" x14ac:dyDescent="0.2">
      <c r="A1120" s="80"/>
      <c r="B1120" s="80"/>
      <c r="C1120" s="80"/>
      <c r="D1120" s="80"/>
      <c r="E1120" s="80"/>
      <c r="F1120" s="80"/>
      <c r="G1120" s="80"/>
      <c r="H1120" s="80"/>
      <c r="I1120" s="80"/>
      <c r="J1120" s="80"/>
      <c r="K1120" s="80"/>
      <c r="L1120" s="80"/>
      <c r="M1120" s="80"/>
      <c r="N1120" s="80"/>
    </row>
    <row r="1121" spans="1:14" x14ac:dyDescent="0.2">
      <c r="A1121" s="80"/>
      <c r="B1121" s="80"/>
      <c r="C1121" s="80"/>
      <c r="D1121" s="80"/>
      <c r="E1121" s="80"/>
      <c r="F1121" s="80"/>
      <c r="G1121" s="80"/>
      <c r="H1121" s="80"/>
      <c r="I1121" s="80"/>
      <c r="J1121" s="80"/>
      <c r="K1121" s="80"/>
      <c r="L1121" s="80"/>
      <c r="M1121" s="80"/>
      <c r="N1121" s="80"/>
    </row>
    <row r="1122" spans="1:14" x14ac:dyDescent="0.2">
      <c r="A1122" s="80"/>
      <c r="B1122" s="80"/>
      <c r="C1122" s="80"/>
      <c r="D1122" s="80"/>
      <c r="E1122" s="80"/>
      <c r="F1122" s="80"/>
      <c r="G1122" s="80"/>
      <c r="H1122" s="80"/>
      <c r="I1122" s="80"/>
      <c r="J1122" s="80"/>
      <c r="K1122" s="80"/>
      <c r="L1122" s="80"/>
      <c r="M1122" s="80"/>
      <c r="N1122" s="80"/>
    </row>
    <row r="1123" spans="1:14" x14ac:dyDescent="0.2">
      <c r="A1123" s="80"/>
      <c r="B1123" s="80"/>
      <c r="C1123" s="80"/>
      <c r="D1123" s="80"/>
      <c r="E1123" s="80"/>
      <c r="F1123" s="80"/>
      <c r="G1123" s="80"/>
      <c r="H1123" s="80"/>
      <c r="I1123" s="80"/>
      <c r="J1123" s="80"/>
      <c r="K1123" s="80"/>
      <c r="L1123" s="80"/>
      <c r="M1123" s="80"/>
      <c r="N1123" s="80"/>
    </row>
    <row r="1124" spans="1:14" x14ac:dyDescent="0.2">
      <c r="A1124" s="80"/>
      <c r="B1124" s="80"/>
      <c r="C1124" s="80"/>
      <c r="D1124" s="80"/>
      <c r="E1124" s="80"/>
      <c r="F1124" s="80"/>
      <c r="G1124" s="80"/>
      <c r="H1124" s="80"/>
      <c r="I1124" s="80"/>
      <c r="J1124" s="80"/>
      <c r="K1124" s="80"/>
      <c r="L1124" s="80"/>
      <c r="M1124" s="80"/>
      <c r="N1124" s="80"/>
    </row>
    <row r="1125" spans="1:14" x14ac:dyDescent="0.2">
      <c r="A1125" s="80"/>
      <c r="B1125" s="80"/>
      <c r="C1125" s="80"/>
      <c r="D1125" s="80"/>
      <c r="E1125" s="80"/>
      <c r="F1125" s="80"/>
      <c r="G1125" s="80"/>
      <c r="H1125" s="80"/>
      <c r="I1125" s="80"/>
      <c r="J1125" s="80"/>
      <c r="K1125" s="80"/>
      <c r="L1125" s="80"/>
      <c r="M1125" s="80"/>
      <c r="N1125" s="80"/>
    </row>
    <row r="1126" spans="1:14" x14ac:dyDescent="0.2">
      <c r="A1126" s="80"/>
      <c r="B1126" s="80"/>
      <c r="C1126" s="80"/>
      <c r="D1126" s="80"/>
      <c r="E1126" s="80"/>
      <c r="F1126" s="80"/>
      <c r="G1126" s="80"/>
      <c r="H1126" s="80"/>
      <c r="I1126" s="80"/>
      <c r="J1126" s="80"/>
      <c r="K1126" s="80"/>
      <c r="L1126" s="80"/>
      <c r="M1126" s="80"/>
      <c r="N1126" s="80"/>
    </row>
    <row r="1127" spans="1:14" x14ac:dyDescent="0.2">
      <c r="A1127" s="80"/>
      <c r="B1127" s="80"/>
      <c r="C1127" s="80"/>
      <c r="D1127" s="80"/>
      <c r="E1127" s="80"/>
      <c r="F1127" s="80"/>
      <c r="G1127" s="80"/>
      <c r="H1127" s="80"/>
      <c r="I1127" s="80"/>
      <c r="J1127" s="80"/>
      <c r="K1127" s="80"/>
      <c r="L1127" s="80"/>
      <c r="M1127" s="80"/>
      <c r="N1127" s="80"/>
    </row>
    <row r="1128" spans="1:14" x14ac:dyDescent="0.2">
      <c r="A1128" s="80"/>
      <c r="B1128" s="80"/>
      <c r="C1128" s="80"/>
      <c r="D1128" s="80"/>
      <c r="E1128" s="80"/>
      <c r="F1128" s="80"/>
      <c r="G1128" s="80"/>
      <c r="H1128" s="80"/>
      <c r="I1128" s="80"/>
      <c r="J1128" s="80"/>
      <c r="K1128" s="80"/>
      <c r="L1128" s="80"/>
      <c r="M1128" s="80"/>
      <c r="N1128" s="80"/>
    </row>
    <row r="1129" spans="1:14" x14ac:dyDescent="0.2">
      <c r="A1129" s="80"/>
      <c r="B1129" s="80"/>
      <c r="C1129" s="80"/>
      <c r="D1129" s="80"/>
      <c r="E1129" s="80"/>
      <c r="F1129" s="80"/>
      <c r="G1129" s="80"/>
      <c r="H1129" s="80"/>
      <c r="I1129" s="80"/>
      <c r="J1129" s="80"/>
      <c r="K1129" s="80"/>
      <c r="L1129" s="80"/>
      <c r="M1129" s="80"/>
      <c r="N1129" s="80"/>
    </row>
    <row r="1130" spans="1:14" x14ac:dyDescent="0.2">
      <c r="A1130" s="80"/>
      <c r="B1130" s="80"/>
      <c r="C1130" s="80"/>
      <c r="D1130" s="80"/>
      <c r="E1130" s="80"/>
      <c r="F1130" s="80"/>
      <c r="G1130" s="80"/>
      <c r="H1130" s="80"/>
      <c r="I1130" s="80"/>
      <c r="J1130" s="80"/>
      <c r="K1130" s="80"/>
      <c r="L1130" s="80"/>
      <c r="M1130" s="80"/>
      <c r="N1130" s="80"/>
    </row>
    <row r="1131" spans="1:14" x14ac:dyDescent="0.2">
      <c r="A1131" s="80"/>
      <c r="B1131" s="80"/>
      <c r="C1131" s="80"/>
      <c r="D1131" s="80"/>
      <c r="E1131" s="80"/>
      <c r="F1131" s="80"/>
      <c r="G1131" s="80"/>
      <c r="H1131" s="80"/>
      <c r="I1131" s="80"/>
      <c r="J1131" s="80"/>
      <c r="K1131" s="80"/>
      <c r="L1131" s="80"/>
      <c r="M1131" s="80"/>
      <c r="N1131" s="80"/>
    </row>
    <row r="1132" spans="1:14" x14ac:dyDescent="0.2">
      <c r="A1132" s="80"/>
      <c r="B1132" s="80"/>
      <c r="C1132" s="80"/>
      <c r="D1132" s="80"/>
      <c r="E1132" s="80"/>
      <c r="F1132" s="80"/>
      <c r="G1132" s="80"/>
      <c r="H1132" s="80"/>
      <c r="I1132" s="80"/>
      <c r="J1132" s="80"/>
      <c r="K1132" s="80"/>
      <c r="L1132" s="80"/>
      <c r="M1132" s="80"/>
      <c r="N1132" s="80"/>
    </row>
    <row r="1133" spans="1:14" x14ac:dyDescent="0.2">
      <c r="A1133" s="80"/>
      <c r="B1133" s="80"/>
      <c r="C1133" s="80"/>
      <c r="D1133" s="80"/>
      <c r="E1133" s="80"/>
      <c r="F1133" s="80"/>
      <c r="G1133" s="80"/>
      <c r="H1133" s="80"/>
      <c r="I1133" s="80"/>
      <c r="J1133" s="80"/>
      <c r="K1133" s="80"/>
      <c r="L1133" s="80"/>
      <c r="M1133" s="80"/>
      <c r="N1133" s="80"/>
    </row>
    <row r="1134" spans="1:14" x14ac:dyDescent="0.2">
      <c r="A1134" s="80"/>
      <c r="B1134" s="80"/>
      <c r="C1134" s="80"/>
      <c r="D1134" s="80"/>
      <c r="E1134" s="80"/>
      <c r="F1134" s="80"/>
      <c r="G1134" s="80"/>
      <c r="H1134" s="80"/>
      <c r="I1134" s="80"/>
      <c r="J1134" s="80"/>
      <c r="K1134" s="80"/>
      <c r="L1134" s="80"/>
      <c r="M1134" s="80"/>
      <c r="N1134" s="80"/>
    </row>
    <row r="1135" spans="1:14" x14ac:dyDescent="0.2">
      <c r="A1135" s="80"/>
      <c r="B1135" s="80"/>
      <c r="C1135" s="80"/>
      <c r="D1135" s="80"/>
      <c r="E1135" s="80"/>
      <c r="F1135" s="80"/>
      <c r="G1135" s="80"/>
      <c r="H1135" s="80"/>
      <c r="I1135" s="80"/>
      <c r="J1135" s="80"/>
      <c r="K1135" s="80"/>
      <c r="L1135" s="80"/>
      <c r="M1135" s="80"/>
      <c r="N1135" s="80"/>
    </row>
    <row r="1136" spans="1:14" x14ac:dyDescent="0.2">
      <c r="A1136" s="80"/>
      <c r="B1136" s="80"/>
      <c r="C1136" s="80"/>
      <c r="D1136" s="80"/>
      <c r="E1136" s="80"/>
      <c r="F1136" s="80"/>
      <c r="G1136" s="80"/>
      <c r="H1136" s="80"/>
      <c r="I1136" s="80"/>
      <c r="J1136" s="80"/>
      <c r="K1136" s="80"/>
      <c r="L1136" s="80"/>
      <c r="M1136" s="80"/>
      <c r="N1136" s="80"/>
    </row>
    <row r="1137" spans="1:14" x14ac:dyDescent="0.2">
      <c r="A1137" s="80"/>
      <c r="B1137" s="80"/>
      <c r="C1137" s="80"/>
      <c r="D1137" s="80"/>
      <c r="E1137" s="80"/>
      <c r="F1137" s="80"/>
      <c r="G1137" s="80"/>
      <c r="H1137" s="80"/>
      <c r="I1137" s="80"/>
      <c r="J1137" s="80"/>
      <c r="K1137" s="80"/>
      <c r="L1137" s="80"/>
      <c r="M1137" s="80"/>
      <c r="N1137" s="80"/>
    </row>
    <row r="1138" spans="1:14" x14ac:dyDescent="0.2">
      <c r="A1138" s="80"/>
      <c r="B1138" s="80"/>
      <c r="C1138" s="80"/>
      <c r="D1138" s="80"/>
      <c r="E1138" s="80"/>
      <c r="F1138" s="80"/>
      <c r="G1138" s="80"/>
      <c r="H1138" s="80"/>
      <c r="I1138" s="80"/>
      <c r="J1138" s="80"/>
      <c r="K1138" s="80"/>
      <c r="L1138" s="80"/>
      <c r="M1138" s="80"/>
      <c r="N1138" s="80"/>
    </row>
    <row r="1139" spans="1:14" x14ac:dyDescent="0.2">
      <c r="A1139" s="80"/>
      <c r="B1139" s="80"/>
      <c r="C1139" s="80"/>
      <c r="D1139" s="80"/>
      <c r="E1139" s="80"/>
      <c r="F1139" s="80"/>
      <c r="G1139" s="80"/>
      <c r="H1139" s="80"/>
      <c r="I1139" s="80"/>
      <c r="J1139" s="80"/>
      <c r="K1139" s="80"/>
      <c r="L1139" s="80"/>
      <c r="M1139" s="80"/>
      <c r="N1139" s="80"/>
    </row>
    <row r="1140" spans="1:14" x14ac:dyDescent="0.2">
      <c r="A1140" s="80"/>
      <c r="B1140" s="80"/>
      <c r="C1140" s="80"/>
      <c r="D1140" s="80"/>
      <c r="E1140" s="80"/>
      <c r="F1140" s="80"/>
      <c r="G1140" s="80"/>
      <c r="H1140" s="80"/>
      <c r="I1140" s="80"/>
      <c r="J1140" s="80"/>
      <c r="K1140" s="80"/>
      <c r="L1140" s="80"/>
      <c r="M1140" s="80"/>
      <c r="N1140" s="80"/>
    </row>
    <row r="1141" spans="1:14" x14ac:dyDescent="0.2">
      <c r="A1141" s="80"/>
      <c r="B1141" s="80"/>
      <c r="C1141" s="80"/>
      <c r="D1141" s="80"/>
      <c r="E1141" s="80"/>
      <c r="F1141" s="80"/>
      <c r="G1141" s="80"/>
      <c r="H1141" s="80"/>
      <c r="I1141" s="80"/>
      <c r="J1141" s="80"/>
      <c r="K1141" s="80"/>
      <c r="L1141" s="80"/>
      <c r="M1141" s="80"/>
      <c r="N1141" s="80"/>
    </row>
    <row r="1142" spans="1:14" x14ac:dyDescent="0.2">
      <c r="A1142" s="80"/>
      <c r="B1142" s="80"/>
      <c r="C1142" s="80"/>
      <c r="D1142" s="80"/>
      <c r="E1142" s="80"/>
      <c r="F1142" s="80"/>
      <c r="G1142" s="80"/>
      <c r="H1142" s="80"/>
      <c r="I1142" s="80"/>
      <c r="J1142" s="80"/>
      <c r="K1142" s="80"/>
      <c r="L1142" s="80"/>
      <c r="M1142" s="80"/>
      <c r="N1142" s="80"/>
    </row>
    <row r="1143" spans="1:14" x14ac:dyDescent="0.2">
      <c r="A1143" s="80"/>
      <c r="B1143" s="80"/>
      <c r="C1143" s="80"/>
      <c r="D1143" s="80"/>
      <c r="E1143" s="80"/>
      <c r="F1143" s="80"/>
      <c r="G1143" s="80"/>
      <c r="H1143" s="80"/>
      <c r="I1143" s="80"/>
      <c r="J1143" s="80"/>
      <c r="K1143" s="80"/>
      <c r="L1143" s="80"/>
      <c r="M1143" s="80"/>
      <c r="N1143" s="80"/>
    </row>
    <row r="1144" spans="1:14" x14ac:dyDescent="0.2">
      <c r="A1144" s="80"/>
      <c r="B1144" s="80"/>
      <c r="C1144" s="80"/>
      <c r="D1144" s="80"/>
      <c r="E1144" s="80"/>
      <c r="F1144" s="80"/>
      <c r="G1144" s="80"/>
      <c r="H1144" s="80"/>
      <c r="I1144" s="80"/>
      <c r="J1144" s="80"/>
      <c r="K1144" s="80"/>
      <c r="L1144" s="80"/>
      <c r="M1144" s="80"/>
      <c r="N1144" s="80"/>
    </row>
    <row r="1145" spans="1:14" x14ac:dyDescent="0.2">
      <c r="A1145" s="80"/>
      <c r="B1145" s="80"/>
      <c r="C1145" s="80"/>
      <c r="D1145" s="80"/>
      <c r="E1145" s="80"/>
      <c r="F1145" s="80"/>
      <c r="G1145" s="80"/>
      <c r="H1145" s="80"/>
      <c r="I1145" s="80"/>
      <c r="J1145" s="80"/>
      <c r="K1145" s="80"/>
      <c r="L1145" s="80"/>
      <c r="M1145" s="80"/>
      <c r="N1145" s="80"/>
    </row>
    <row r="1146" spans="1:14" x14ac:dyDescent="0.2">
      <c r="A1146" s="80"/>
      <c r="B1146" s="80"/>
      <c r="C1146" s="80"/>
      <c r="D1146" s="80"/>
      <c r="E1146" s="80"/>
      <c r="F1146" s="80"/>
      <c r="G1146" s="80"/>
      <c r="H1146" s="80"/>
      <c r="I1146" s="80"/>
      <c r="J1146" s="80"/>
      <c r="K1146" s="80"/>
      <c r="L1146" s="80"/>
      <c r="M1146" s="80"/>
      <c r="N1146" s="80"/>
    </row>
    <row r="1147" spans="1:14" x14ac:dyDescent="0.2">
      <c r="A1147" s="80"/>
      <c r="B1147" s="80"/>
      <c r="C1147" s="80"/>
      <c r="D1147" s="80"/>
      <c r="E1147" s="80"/>
      <c r="F1147" s="80"/>
      <c r="G1147" s="80"/>
      <c r="H1147" s="80"/>
      <c r="I1147" s="80"/>
      <c r="J1147" s="80"/>
      <c r="K1147" s="80"/>
      <c r="L1147" s="80"/>
      <c r="M1147" s="80"/>
      <c r="N1147" s="80"/>
    </row>
    <row r="1148" spans="1:14" x14ac:dyDescent="0.2">
      <c r="A1148" s="80"/>
      <c r="B1148" s="80"/>
      <c r="C1148" s="80"/>
      <c r="D1148" s="80"/>
      <c r="E1148" s="80"/>
      <c r="F1148" s="80"/>
      <c r="G1148" s="80"/>
      <c r="H1148" s="80"/>
      <c r="I1148" s="80"/>
      <c r="J1148" s="80"/>
      <c r="K1148" s="80"/>
      <c r="L1148" s="80"/>
      <c r="M1148" s="80"/>
      <c r="N1148" s="80"/>
    </row>
    <row r="1149" spans="1:14" x14ac:dyDescent="0.2">
      <c r="A1149" s="80"/>
      <c r="B1149" s="80"/>
      <c r="C1149" s="80"/>
      <c r="D1149" s="80"/>
      <c r="E1149" s="80"/>
      <c r="F1149" s="80"/>
      <c r="G1149" s="80"/>
      <c r="H1149" s="80"/>
      <c r="I1149" s="80"/>
      <c r="J1149" s="80"/>
      <c r="K1149" s="80"/>
      <c r="L1149" s="80"/>
      <c r="M1149" s="80"/>
      <c r="N1149" s="80"/>
    </row>
    <row r="1150" spans="1:14" x14ac:dyDescent="0.2">
      <c r="A1150" s="80"/>
      <c r="B1150" s="80"/>
      <c r="C1150" s="80"/>
      <c r="D1150" s="80"/>
      <c r="E1150" s="80"/>
      <c r="F1150" s="80"/>
      <c r="G1150" s="80"/>
      <c r="H1150" s="80"/>
      <c r="I1150" s="80"/>
      <c r="J1150" s="80"/>
      <c r="K1150" s="80"/>
      <c r="L1150" s="80"/>
      <c r="M1150" s="80"/>
      <c r="N1150" s="80"/>
    </row>
    <row r="1151" spans="1:14" x14ac:dyDescent="0.2">
      <c r="A1151" s="80"/>
      <c r="B1151" s="80"/>
      <c r="C1151" s="80"/>
      <c r="D1151" s="80"/>
      <c r="E1151" s="80"/>
      <c r="F1151" s="80"/>
      <c r="G1151" s="80"/>
      <c r="H1151" s="80"/>
      <c r="I1151" s="80"/>
      <c r="J1151" s="80"/>
      <c r="K1151" s="80"/>
      <c r="L1151" s="80"/>
      <c r="M1151" s="80"/>
      <c r="N1151" s="80"/>
    </row>
    <row r="1152" spans="1:14" x14ac:dyDescent="0.2">
      <c r="A1152" s="80"/>
      <c r="B1152" s="80"/>
      <c r="C1152" s="80"/>
      <c r="D1152" s="80"/>
      <c r="E1152" s="80"/>
      <c r="F1152" s="80"/>
      <c r="G1152" s="80"/>
      <c r="H1152" s="80"/>
      <c r="I1152" s="80"/>
      <c r="J1152" s="80"/>
      <c r="K1152" s="80"/>
      <c r="L1152" s="80"/>
      <c r="M1152" s="80"/>
      <c r="N1152" s="80"/>
    </row>
    <row r="1153" spans="1:14" x14ac:dyDescent="0.2">
      <c r="A1153" s="80"/>
      <c r="B1153" s="80"/>
      <c r="C1153" s="80"/>
      <c r="D1153" s="80"/>
      <c r="E1153" s="80"/>
      <c r="F1153" s="80"/>
      <c r="G1153" s="80"/>
      <c r="H1153" s="80"/>
      <c r="I1153" s="80"/>
      <c r="J1153" s="80"/>
      <c r="K1153" s="80"/>
      <c r="L1153" s="80"/>
      <c r="M1153" s="80"/>
      <c r="N1153" s="80"/>
    </row>
    <row r="1154" spans="1:14" x14ac:dyDescent="0.2">
      <c r="A1154" s="80"/>
      <c r="B1154" s="80"/>
      <c r="C1154" s="80"/>
      <c r="D1154" s="80"/>
      <c r="E1154" s="80"/>
      <c r="F1154" s="80"/>
      <c r="G1154" s="80"/>
      <c r="H1154" s="80"/>
      <c r="I1154" s="80"/>
      <c r="J1154" s="80"/>
      <c r="K1154" s="80"/>
      <c r="L1154" s="80"/>
      <c r="M1154" s="80"/>
      <c r="N1154" s="80"/>
    </row>
    <row r="1155" spans="1:14" x14ac:dyDescent="0.2">
      <c r="A1155" s="80"/>
      <c r="B1155" s="80"/>
      <c r="C1155" s="80"/>
      <c r="D1155" s="80"/>
      <c r="E1155" s="80"/>
      <c r="F1155" s="80"/>
      <c r="G1155" s="80"/>
      <c r="H1155" s="80"/>
      <c r="I1155" s="80"/>
      <c r="J1155" s="80"/>
      <c r="K1155" s="80"/>
      <c r="L1155" s="80"/>
      <c r="M1155" s="80"/>
      <c r="N1155" s="80"/>
    </row>
    <row r="1156" spans="1:14" x14ac:dyDescent="0.2">
      <c r="A1156" s="80"/>
      <c r="B1156" s="80"/>
      <c r="C1156" s="80"/>
      <c r="D1156" s="80"/>
      <c r="E1156" s="80"/>
      <c r="F1156" s="80"/>
      <c r="G1156" s="80"/>
      <c r="H1156" s="80"/>
      <c r="I1156" s="80"/>
      <c r="J1156" s="80"/>
      <c r="K1156" s="80"/>
      <c r="L1156" s="80"/>
      <c r="M1156" s="80"/>
      <c r="N1156" s="80"/>
    </row>
    <row r="1157" spans="1:14" x14ac:dyDescent="0.2">
      <c r="A1157" s="80"/>
      <c r="B1157" s="80"/>
      <c r="C1157" s="80"/>
      <c r="D1157" s="80"/>
      <c r="E1157" s="80"/>
      <c r="F1157" s="80"/>
      <c r="G1157" s="80"/>
      <c r="H1157" s="80"/>
      <c r="I1157" s="80"/>
      <c r="J1157" s="80"/>
      <c r="K1157" s="80"/>
      <c r="L1157" s="80"/>
      <c r="M1157" s="80"/>
      <c r="N1157" s="80"/>
    </row>
    <row r="1158" spans="1:14" x14ac:dyDescent="0.2">
      <c r="A1158" s="80"/>
      <c r="B1158" s="80"/>
      <c r="C1158" s="80"/>
      <c r="D1158" s="80"/>
      <c r="E1158" s="80"/>
      <c r="F1158" s="80"/>
      <c r="G1158" s="80"/>
      <c r="H1158" s="80"/>
      <c r="I1158" s="80"/>
      <c r="J1158" s="80"/>
      <c r="K1158" s="80"/>
      <c r="L1158" s="80"/>
      <c r="M1158" s="80"/>
      <c r="N1158" s="80"/>
    </row>
    <row r="1159" spans="1:14" x14ac:dyDescent="0.2">
      <c r="A1159" s="80"/>
      <c r="B1159" s="80"/>
      <c r="C1159" s="80"/>
      <c r="D1159" s="80"/>
      <c r="E1159" s="80"/>
      <c r="F1159" s="80"/>
      <c r="G1159" s="80"/>
      <c r="H1159" s="80"/>
      <c r="I1159" s="80"/>
      <c r="J1159" s="80"/>
      <c r="K1159" s="80"/>
      <c r="L1159" s="80"/>
      <c r="M1159" s="80"/>
      <c r="N1159" s="80"/>
    </row>
    <row r="1160" spans="1:14" x14ac:dyDescent="0.2">
      <c r="A1160" s="80"/>
      <c r="B1160" s="80"/>
      <c r="C1160" s="80"/>
      <c r="D1160" s="80"/>
      <c r="E1160" s="80"/>
      <c r="F1160" s="80"/>
      <c r="G1160" s="80"/>
      <c r="H1160" s="80"/>
      <c r="I1160" s="80"/>
      <c r="J1160" s="80"/>
      <c r="K1160" s="80"/>
      <c r="L1160" s="80"/>
      <c r="M1160" s="80"/>
      <c r="N1160" s="80"/>
    </row>
    <row r="1161" spans="1:14" x14ac:dyDescent="0.2">
      <c r="A1161" s="80"/>
      <c r="B1161" s="80"/>
      <c r="C1161" s="80"/>
      <c r="D1161" s="80"/>
      <c r="E1161" s="80"/>
      <c r="F1161" s="80"/>
      <c r="G1161" s="80"/>
      <c r="H1161" s="80"/>
      <c r="I1161" s="80"/>
      <c r="J1161" s="80"/>
      <c r="K1161" s="80"/>
      <c r="L1161" s="80"/>
      <c r="M1161" s="80"/>
      <c r="N1161" s="80"/>
    </row>
    <row r="1162" spans="1:14" x14ac:dyDescent="0.2">
      <c r="A1162" s="80"/>
      <c r="B1162" s="80"/>
      <c r="C1162" s="80"/>
      <c r="D1162" s="80"/>
      <c r="E1162" s="80"/>
      <c r="F1162" s="80"/>
      <c r="G1162" s="80"/>
      <c r="H1162" s="80"/>
      <c r="I1162" s="80"/>
      <c r="J1162" s="80"/>
      <c r="K1162" s="80"/>
      <c r="L1162" s="80"/>
      <c r="M1162" s="80"/>
      <c r="N1162" s="80"/>
    </row>
    <row r="1163" spans="1:14" x14ac:dyDescent="0.2">
      <c r="A1163" s="80"/>
      <c r="B1163" s="80"/>
      <c r="C1163" s="80"/>
      <c r="D1163" s="80"/>
      <c r="E1163" s="80"/>
      <c r="F1163" s="80"/>
      <c r="G1163" s="80"/>
      <c r="H1163" s="80"/>
      <c r="I1163" s="80"/>
      <c r="J1163" s="80"/>
      <c r="K1163" s="80"/>
      <c r="L1163" s="80"/>
      <c r="M1163" s="80"/>
      <c r="N1163" s="80"/>
    </row>
    <row r="1164" spans="1:14" x14ac:dyDescent="0.2">
      <c r="A1164" s="80"/>
      <c r="B1164" s="80"/>
      <c r="C1164" s="80"/>
      <c r="D1164" s="80"/>
      <c r="E1164" s="80"/>
      <c r="F1164" s="80"/>
      <c r="G1164" s="80"/>
      <c r="H1164" s="80"/>
      <c r="I1164" s="80"/>
      <c r="J1164" s="80"/>
      <c r="K1164" s="80"/>
      <c r="L1164" s="80"/>
      <c r="M1164" s="80"/>
      <c r="N1164" s="80"/>
    </row>
    <row r="1165" spans="1:14" x14ac:dyDescent="0.2">
      <c r="A1165" s="80"/>
      <c r="B1165" s="80"/>
      <c r="C1165" s="80"/>
      <c r="D1165" s="80"/>
      <c r="E1165" s="80"/>
      <c r="F1165" s="80"/>
      <c r="G1165" s="80"/>
      <c r="H1165" s="80"/>
      <c r="I1165" s="80"/>
      <c r="J1165" s="80"/>
      <c r="K1165" s="80"/>
      <c r="L1165" s="80"/>
      <c r="M1165" s="80"/>
      <c r="N1165" s="80"/>
    </row>
    <row r="1166" spans="1:14" x14ac:dyDescent="0.2">
      <c r="A1166" s="80"/>
      <c r="B1166" s="80"/>
      <c r="C1166" s="80"/>
      <c r="D1166" s="80"/>
      <c r="E1166" s="80"/>
      <c r="F1166" s="80"/>
      <c r="G1166" s="80"/>
      <c r="H1166" s="80"/>
      <c r="I1166" s="80"/>
      <c r="J1166" s="80"/>
      <c r="K1166" s="80"/>
      <c r="L1166" s="80"/>
      <c r="M1166" s="80"/>
      <c r="N1166" s="80"/>
    </row>
    <row r="1167" spans="1:14" x14ac:dyDescent="0.2">
      <c r="A1167" s="80"/>
      <c r="B1167" s="80"/>
      <c r="C1167" s="80"/>
      <c r="D1167" s="80"/>
      <c r="E1167" s="80"/>
      <c r="F1167" s="80"/>
      <c r="G1167" s="80"/>
      <c r="H1167" s="80"/>
      <c r="I1167" s="80"/>
      <c r="J1167" s="80"/>
      <c r="K1167" s="80"/>
      <c r="L1167" s="80"/>
      <c r="M1167" s="80"/>
      <c r="N1167" s="80"/>
    </row>
    <row r="1168" spans="1:14" x14ac:dyDescent="0.2">
      <c r="A1168" s="80"/>
      <c r="B1168" s="80"/>
      <c r="C1168" s="80"/>
      <c r="D1168" s="80"/>
      <c r="E1168" s="80"/>
      <c r="F1168" s="80"/>
      <c r="G1168" s="80"/>
      <c r="H1168" s="80"/>
      <c r="I1168" s="80"/>
      <c r="J1168" s="80"/>
      <c r="K1168" s="80"/>
      <c r="L1168" s="80"/>
      <c r="M1168" s="80"/>
      <c r="N1168" s="80"/>
    </row>
    <row r="1169" spans="1:14" x14ac:dyDescent="0.2">
      <c r="A1169" s="80"/>
      <c r="B1169" s="80"/>
      <c r="C1169" s="80"/>
      <c r="D1169" s="80"/>
      <c r="E1169" s="80"/>
      <c r="F1169" s="80"/>
      <c r="G1169" s="80"/>
      <c r="H1169" s="80"/>
      <c r="I1169" s="80"/>
      <c r="J1169" s="80"/>
      <c r="K1169" s="80"/>
      <c r="L1169" s="80"/>
      <c r="M1169" s="80"/>
      <c r="N1169" s="80"/>
    </row>
    <row r="1170" spans="1:14" x14ac:dyDescent="0.2">
      <c r="A1170" s="80"/>
      <c r="B1170" s="80"/>
      <c r="C1170" s="80"/>
      <c r="D1170" s="80"/>
      <c r="E1170" s="80"/>
      <c r="F1170" s="80"/>
      <c r="G1170" s="80"/>
      <c r="H1170" s="80"/>
      <c r="I1170" s="80"/>
      <c r="J1170" s="80"/>
      <c r="K1170" s="80"/>
      <c r="L1170" s="80"/>
      <c r="M1170" s="80"/>
      <c r="N1170" s="80"/>
    </row>
    <row r="1171" spans="1:14" x14ac:dyDescent="0.2">
      <c r="A1171" s="80"/>
      <c r="B1171" s="80"/>
      <c r="C1171" s="80"/>
      <c r="D1171" s="80"/>
      <c r="E1171" s="80"/>
      <c r="F1171" s="80"/>
      <c r="G1171" s="80"/>
      <c r="H1171" s="80"/>
      <c r="I1171" s="80"/>
      <c r="J1171" s="80"/>
      <c r="K1171" s="80"/>
      <c r="L1171" s="80"/>
      <c r="M1171" s="80"/>
      <c r="N1171" s="80"/>
    </row>
    <row r="1172" spans="1:14" x14ac:dyDescent="0.2">
      <c r="A1172" s="80"/>
      <c r="B1172" s="80"/>
      <c r="C1172" s="80"/>
      <c r="D1172" s="80"/>
      <c r="E1172" s="80"/>
      <c r="F1172" s="80"/>
      <c r="G1172" s="80"/>
      <c r="H1172" s="80"/>
      <c r="I1172" s="80"/>
      <c r="J1172" s="80"/>
      <c r="K1172" s="80"/>
      <c r="L1172" s="80"/>
      <c r="M1172" s="80"/>
      <c r="N1172" s="80"/>
    </row>
    <row r="1173" spans="1:14" x14ac:dyDescent="0.2">
      <c r="A1173" s="80"/>
      <c r="B1173" s="80"/>
      <c r="C1173" s="80"/>
      <c r="D1173" s="80"/>
      <c r="E1173" s="80"/>
      <c r="F1173" s="80"/>
      <c r="G1173" s="80"/>
      <c r="H1173" s="80"/>
      <c r="I1173" s="80"/>
      <c r="J1173" s="80"/>
      <c r="K1173" s="80"/>
      <c r="L1173" s="80"/>
      <c r="M1173" s="80"/>
      <c r="N1173" s="80"/>
    </row>
    <row r="1174" spans="1:14" x14ac:dyDescent="0.2">
      <c r="A1174" s="80"/>
      <c r="B1174" s="80"/>
      <c r="C1174" s="80"/>
      <c r="D1174" s="80"/>
      <c r="E1174" s="80"/>
      <c r="F1174" s="80"/>
      <c r="G1174" s="80"/>
      <c r="H1174" s="80"/>
      <c r="I1174" s="80"/>
      <c r="J1174" s="80"/>
      <c r="K1174" s="80"/>
      <c r="L1174" s="80"/>
      <c r="M1174" s="80"/>
      <c r="N1174" s="80"/>
    </row>
    <row r="1175" spans="1:14" x14ac:dyDescent="0.2">
      <c r="A1175" s="80"/>
      <c r="B1175" s="80"/>
      <c r="C1175" s="80"/>
      <c r="D1175" s="80"/>
      <c r="E1175" s="80"/>
      <c r="F1175" s="80"/>
      <c r="G1175" s="80"/>
      <c r="H1175" s="80"/>
      <c r="I1175" s="80"/>
      <c r="J1175" s="80"/>
      <c r="K1175" s="80"/>
      <c r="L1175" s="80"/>
      <c r="M1175" s="80"/>
      <c r="N1175" s="80"/>
    </row>
    <row r="1176" spans="1:14" x14ac:dyDescent="0.2">
      <c r="A1176" s="80"/>
      <c r="B1176" s="80"/>
      <c r="C1176" s="80"/>
      <c r="D1176" s="80"/>
      <c r="E1176" s="80"/>
      <c r="F1176" s="80"/>
      <c r="G1176" s="80"/>
      <c r="H1176" s="80"/>
      <c r="I1176" s="80"/>
      <c r="J1176" s="80"/>
      <c r="K1176" s="80"/>
      <c r="L1176" s="80"/>
      <c r="M1176" s="80"/>
      <c r="N1176" s="80"/>
    </row>
    <row r="1177" spans="1:14" x14ac:dyDescent="0.2">
      <c r="A1177" s="80"/>
      <c r="B1177" s="80"/>
      <c r="C1177" s="80"/>
      <c r="D1177" s="80"/>
      <c r="E1177" s="80"/>
      <c r="F1177" s="80"/>
      <c r="G1177" s="80"/>
      <c r="H1177" s="80"/>
      <c r="I1177" s="80"/>
      <c r="J1177" s="80"/>
      <c r="K1177" s="80"/>
      <c r="L1177" s="80"/>
      <c r="M1177" s="80"/>
      <c r="N1177" s="80"/>
    </row>
    <row r="1178" spans="1:14" x14ac:dyDescent="0.2">
      <c r="A1178" s="80"/>
      <c r="B1178" s="80"/>
      <c r="C1178" s="80"/>
      <c r="D1178" s="80"/>
      <c r="E1178" s="80"/>
      <c r="F1178" s="80"/>
      <c r="G1178" s="80"/>
      <c r="H1178" s="80"/>
      <c r="I1178" s="80"/>
      <c r="J1178" s="80"/>
      <c r="K1178" s="80"/>
      <c r="L1178" s="80"/>
      <c r="M1178" s="80"/>
      <c r="N1178" s="80"/>
    </row>
    <row r="1179" spans="1:14" x14ac:dyDescent="0.2">
      <c r="A1179" s="80"/>
      <c r="B1179" s="80"/>
      <c r="C1179" s="80"/>
      <c r="D1179" s="80"/>
      <c r="E1179" s="80"/>
      <c r="F1179" s="80"/>
      <c r="G1179" s="80"/>
      <c r="H1179" s="80"/>
      <c r="I1179" s="80"/>
      <c r="J1179" s="80"/>
      <c r="K1179" s="80"/>
      <c r="L1179" s="80"/>
      <c r="M1179" s="80"/>
      <c r="N1179" s="80"/>
    </row>
    <row r="1180" spans="1:14" x14ac:dyDescent="0.2">
      <c r="A1180" s="80"/>
      <c r="B1180" s="80"/>
      <c r="C1180" s="80"/>
      <c r="D1180" s="80"/>
      <c r="E1180" s="80"/>
      <c r="F1180" s="80"/>
      <c r="G1180" s="80"/>
      <c r="H1180" s="80"/>
      <c r="I1180" s="80"/>
      <c r="J1180" s="80"/>
      <c r="K1180" s="80"/>
      <c r="L1180" s="80"/>
      <c r="M1180" s="80"/>
      <c r="N1180" s="80"/>
    </row>
    <row r="1181" spans="1:14" x14ac:dyDescent="0.2">
      <c r="A1181" s="80"/>
      <c r="B1181" s="80"/>
      <c r="C1181" s="80"/>
      <c r="D1181" s="80"/>
      <c r="E1181" s="80"/>
      <c r="F1181" s="80"/>
      <c r="G1181" s="80"/>
      <c r="H1181" s="80"/>
      <c r="I1181" s="80"/>
      <c r="J1181" s="80"/>
      <c r="K1181" s="80"/>
      <c r="L1181" s="80"/>
      <c r="M1181" s="80"/>
      <c r="N1181" s="80"/>
    </row>
    <row r="1182" spans="1:14" x14ac:dyDescent="0.2">
      <c r="A1182" s="80"/>
      <c r="B1182" s="80"/>
      <c r="C1182" s="80"/>
      <c r="D1182" s="80"/>
      <c r="E1182" s="80"/>
      <c r="F1182" s="80"/>
      <c r="G1182" s="80"/>
      <c r="H1182" s="80"/>
      <c r="I1182" s="80"/>
      <c r="J1182" s="80"/>
      <c r="K1182" s="80"/>
      <c r="L1182" s="80"/>
      <c r="M1182" s="80"/>
      <c r="N1182" s="80"/>
    </row>
    <row r="1183" spans="1:14" x14ac:dyDescent="0.2">
      <c r="A1183" s="80"/>
      <c r="B1183" s="80"/>
      <c r="C1183" s="80"/>
      <c r="D1183" s="80"/>
      <c r="E1183" s="80"/>
      <c r="F1183" s="80"/>
      <c r="G1183" s="80"/>
      <c r="H1183" s="80"/>
      <c r="I1183" s="80"/>
      <c r="J1183" s="80"/>
      <c r="K1183" s="80"/>
      <c r="L1183" s="80"/>
      <c r="M1183" s="80"/>
      <c r="N1183" s="80"/>
    </row>
    <row r="1184" spans="1:14" x14ac:dyDescent="0.2">
      <c r="A1184" s="80"/>
      <c r="B1184" s="80"/>
      <c r="C1184" s="80"/>
      <c r="D1184" s="80"/>
      <c r="E1184" s="80"/>
      <c r="F1184" s="80"/>
      <c r="G1184" s="80"/>
      <c r="H1184" s="80"/>
      <c r="I1184" s="80"/>
      <c r="J1184" s="80"/>
      <c r="K1184" s="80"/>
      <c r="L1184" s="80"/>
      <c r="M1184" s="80"/>
      <c r="N1184" s="80"/>
    </row>
    <row r="1185" spans="1:14" x14ac:dyDescent="0.2">
      <c r="A1185" s="80"/>
      <c r="B1185" s="80"/>
      <c r="C1185" s="80"/>
      <c r="D1185" s="80"/>
      <c r="E1185" s="80"/>
      <c r="F1185" s="80"/>
      <c r="G1185" s="80"/>
      <c r="H1185" s="80"/>
      <c r="I1185" s="80"/>
      <c r="J1185" s="80"/>
      <c r="K1185" s="80"/>
      <c r="L1185" s="80"/>
      <c r="M1185" s="80"/>
      <c r="N1185" s="80"/>
    </row>
    <row r="1186" spans="1:14" x14ac:dyDescent="0.2">
      <c r="A1186" s="80"/>
      <c r="B1186" s="80"/>
      <c r="C1186" s="80"/>
      <c r="D1186" s="80"/>
      <c r="E1186" s="80"/>
      <c r="F1186" s="80"/>
      <c r="G1186" s="80"/>
      <c r="H1186" s="80"/>
      <c r="I1186" s="80"/>
      <c r="J1186" s="80"/>
      <c r="K1186" s="80"/>
      <c r="L1186" s="80"/>
      <c r="M1186" s="80"/>
      <c r="N1186" s="80"/>
    </row>
    <row r="1187" spans="1:14" x14ac:dyDescent="0.2">
      <c r="A1187" s="80"/>
      <c r="B1187" s="80"/>
      <c r="C1187" s="80"/>
      <c r="D1187" s="80"/>
      <c r="E1187" s="80"/>
      <c r="F1187" s="80"/>
      <c r="G1187" s="80"/>
      <c r="H1187" s="80"/>
      <c r="I1187" s="80"/>
      <c r="J1187" s="80"/>
      <c r="K1187" s="80"/>
      <c r="L1187" s="80"/>
      <c r="M1187" s="80"/>
      <c r="N1187" s="80"/>
    </row>
    <row r="1188" spans="1:14" x14ac:dyDescent="0.2">
      <c r="A1188" s="80"/>
      <c r="B1188" s="80"/>
      <c r="C1188" s="80"/>
      <c r="D1188" s="80"/>
      <c r="E1188" s="80"/>
      <c r="F1188" s="80"/>
      <c r="G1188" s="80"/>
      <c r="H1188" s="80"/>
      <c r="I1188" s="80"/>
      <c r="J1188" s="80"/>
      <c r="K1188" s="80"/>
      <c r="L1188" s="80"/>
      <c r="M1188" s="80"/>
      <c r="N1188" s="80"/>
    </row>
    <row r="1189" spans="1:14" x14ac:dyDescent="0.2">
      <c r="A1189" s="80"/>
      <c r="B1189" s="80"/>
      <c r="C1189" s="80"/>
      <c r="D1189" s="80"/>
      <c r="E1189" s="80"/>
      <c r="F1189" s="80"/>
      <c r="G1189" s="80"/>
      <c r="H1189" s="80"/>
      <c r="I1189" s="80"/>
      <c r="J1189" s="80"/>
      <c r="K1189" s="80"/>
      <c r="L1189" s="80"/>
      <c r="M1189" s="80"/>
      <c r="N1189" s="80"/>
    </row>
    <row r="1190" spans="1:14" x14ac:dyDescent="0.2">
      <c r="A1190" s="80"/>
      <c r="B1190" s="80"/>
      <c r="C1190" s="80"/>
      <c r="D1190" s="80"/>
      <c r="E1190" s="80"/>
      <c r="F1190" s="80"/>
      <c r="G1190" s="80"/>
      <c r="H1190" s="80"/>
      <c r="I1190" s="80"/>
      <c r="J1190" s="80"/>
      <c r="K1190" s="80"/>
      <c r="L1190" s="80"/>
      <c r="M1190" s="80"/>
      <c r="N1190" s="80"/>
    </row>
    <row r="1191" spans="1:14" x14ac:dyDescent="0.2">
      <c r="A1191" s="80"/>
      <c r="B1191" s="80"/>
      <c r="C1191" s="80"/>
      <c r="D1191" s="80"/>
      <c r="E1191" s="80"/>
      <c r="F1191" s="80"/>
      <c r="G1191" s="80"/>
      <c r="H1191" s="80"/>
      <c r="I1191" s="80"/>
      <c r="J1191" s="80"/>
      <c r="K1191" s="80"/>
      <c r="L1191" s="80"/>
      <c r="M1191" s="80"/>
      <c r="N1191" s="80"/>
    </row>
    <row r="1192" spans="1:14" x14ac:dyDescent="0.2">
      <c r="A1192" s="80"/>
      <c r="B1192" s="80"/>
      <c r="C1192" s="80"/>
      <c r="D1192" s="80"/>
      <c r="E1192" s="80"/>
      <c r="F1192" s="80"/>
      <c r="G1192" s="80"/>
      <c r="H1192" s="80"/>
      <c r="I1192" s="80"/>
      <c r="J1192" s="80"/>
      <c r="K1192" s="80"/>
      <c r="L1192" s="80"/>
      <c r="M1192" s="80"/>
      <c r="N1192" s="80"/>
    </row>
    <row r="1193" spans="1:14" x14ac:dyDescent="0.2">
      <c r="A1193" s="80"/>
      <c r="B1193" s="80"/>
      <c r="C1193" s="80"/>
      <c r="D1193" s="80"/>
      <c r="E1193" s="80"/>
      <c r="F1193" s="80"/>
      <c r="G1193" s="80"/>
      <c r="H1193" s="80"/>
      <c r="I1193" s="80"/>
      <c r="J1193" s="80"/>
      <c r="K1193" s="80"/>
      <c r="L1193" s="80"/>
      <c r="M1193" s="80"/>
      <c r="N1193" s="80"/>
    </row>
    <row r="1194" spans="1:14" x14ac:dyDescent="0.2">
      <c r="A1194" s="80"/>
      <c r="B1194" s="80"/>
      <c r="C1194" s="80"/>
      <c r="D1194" s="80"/>
      <c r="E1194" s="80"/>
      <c r="F1194" s="80"/>
      <c r="G1194" s="80"/>
      <c r="H1194" s="80"/>
      <c r="I1194" s="80"/>
      <c r="J1194" s="80"/>
      <c r="K1194" s="80"/>
      <c r="L1194" s="80"/>
      <c r="M1194" s="80"/>
      <c r="N1194" s="80"/>
    </row>
    <row r="1195" spans="1:14" x14ac:dyDescent="0.2">
      <c r="A1195" s="80"/>
      <c r="B1195" s="80"/>
      <c r="C1195" s="80"/>
      <c r="D1195" s="80"/>
      <c r="E1195" s="80"/>
      <c r="F1195" s="80"/>
      <c r="G1195" s="80"/>
      <c r="H1195" s="80"/>
      <c r="I1195" s="80"/>
      <c r="J1195" s="80"/>
      <c r="K1195" s="80"/>
      <c r="L1195" s="80"/>
      <c r="M1195" s="80"/>
      <c r="N1195" s="80"/>
    </row>
    <row r="1196" spans="1:14" x14ac:dyDescent="0.2">
      <c r="A1196" s="80"/>
      <c r="B1196" s="80"/>
      <c r="C1196" s="80"/>
      <c r="D1196" s="80"/>
      <c r="E1196" s="80"/>
      <c r="F1196" s="80"/>
      <c r="G1196" s="80"/>
      <c r="H1196" s="80"/>
      <c r="I1196" s="80"/>
      <c r="J1196" s="80"/>
      <c r="K1196" s="80"/>
      <c r="L1196" s="80"/>
      <c r="M1196" s="80"/>
      <c r="N1196" s="80"/>
    </row>
    <row r="1197" spans="1:14" x14ac:dyDescent="0.2">
      <c r="A1197" s="80"/>
      <c r="B1197" s="80"/>
      <c r="C1197" s="80"/>
      <c r="D1197" s="80"/>
      <c r="E1197" s="80"/>
      <c r="F1197" s="80"/>
      <c r="G1197" s="80"/>
      <c r="H1197" s="80"/>
      <c r="I1197" s="80"/>
      <c r="J1197" s="80"/>
      <c r="K1197" s="80"/>
      <c r="L1197" s="80"/>
      <c r="M1197" s="80"/>
      <c r="N1197" s="80"/>
    </row>
    <row r="1198" spans="1:14" x14ac:dyDescent="0.2">
      <c r="A1198" s="80"/>
      <c r="B1198" s="80"/>
      <c r="C1198" s="80"/>
      <c r="D1198" s="80"/>
      <c r="E1198" s="80"/>
      <c r="F1198" s="80"/>
      <c r="G1198" s="80"/>
      <c r="H1198" s="80"/>
      <c r="I1198" s="80"/>
      <c r="J1198" s="80"/>
      <c r="K1198" s="80"/>
      <c r="L1198" s="80"/>
      <c r="M1198" s="80"/>
      <c r="N1198" s="80"/>
    </row>
    <row r="1199" spans="1:14" x14ac:dyDescent="0.2">
      <c r="A1199" s="80"/>
      <c r="B1199" s="80"/>
      <c r="C1199" s="80"/>
      <c r="D1199" s="80"/>
      <c r="E1199" s="80"/>
      <c r="F1199" s="80"/>
      <c r="G1199" s="80"/>
      <c r="H1199" s="80"/>
      <c r="I1199" s="80"/>
      <c r="J1199" s="80"/>
      <c r="K1199" s="80"/>
      <c r="L1199" s="80"/>
      <c r="M1199" s="80"/>
      <c r="N1199" s="80"/>
    </row>
    <row r="1200" spans="1:14" x14ac:dyDescent="0.2">
      <c r="A1200" s="80"/>
      <c r="B1200" s="80"/>
      <c r="C1200" s="80"/>
      <c r="D1200" s="80"/>
      <c r="E1200" s="80"/>
      <c r="F1200" s="80"/>
      <c r="G1200" s="80"/>
      <c r="H1200" s="80"/>
      <c r="I1200" s="80"/>
      <c r="J1200" s="80"/>
      <c r="K1200" s="80"/>
      <c r="L1200" s="80"/>
      <c r="M1200" s="80"/>
      <c r="N1200" s="80"/>
    </row>
    <row r="1201" spans="1:14" x14ac:dyDescent="0.2">
      <c r="A1201" s="80"/>
      <c r="B1201" s="80"/>
      <c r="C1201" s="80"/>
      <c r="D1201" s="80"/>
      <c r="E1201" s="80"/>
      <c r="F1201" s="80"/>
      <c r="G1201" s="80"/>
      <c r="H1201" s="80"/>
      <c r="I1201" s="80"/>
      <c r="J1201" s="80"/>
      <c r="K1201" s="80"/>
      <c r="L1201" s="80"/>
      <c r="M1201" s="80"/>
      <c r="N1201" s="80"/>
    </row>
    <row r="1202" spans="1:14" x14ac:dyDescent="0.2">
      <c r="A1202" s="80"/>
      <c r="B1202" s="80"/>
      <c r="C1202" s="80"/>
      <c r="D1202" s="80"/>
      <c r="E1202" s="80"/>
      <c r="F1202" s="80"/>
      <c r="G1202" s="80"/>
      <c r="H1202" s="80"/>
      <c r="I1202" s="80"/>
      <c r="J1202" s="80"/>
      <c r="K1202" s="80"/>
      <c r="L1202" s="80"/>
      <c r="M1202" s="80"/>
      <c r="N1202" s="80"/>
    </row>
    <row r="1203" spans="1:14" x14ac:dyDescent="0.2">
      <c r="A1203" s="80"/>
      <c r="B1203" s="80"/>
      <c r="C1203" s="80"/>
      <c r="D1203" s="80"/>
      <c r="E1203" s="80"/>
      <c r="F1203" s="80"/>
      <c r="G1203" s="80"/>
      <c r="H1203" s="80"/>
      <c r="I1203" s="80"/>
      <c r="J1203" s="80"/>
      <c r="K1203" s="80"/>
      <c r="L1203" s="80"/>
      <c r="M1203" s="80"/>
      <c r="N1203" s="80"/>
    </row>
    <row r="1204" spans="1:14" x14ac:dyDescent="0.2">
      <c r="A1204" s="80"/>
      <c r="B1204" s="80"/>
      <c r="C1204" s="80"/>
      <c r="D1204" s="80"/>
      <c r="E1204" s="80"/>
      <c r="F1204" s="80"/>
      <c r="G1204" s="80"/>
      <c r="H1204" s="80"/>
      <c r="I1204" s="80"/>
      <c r="J1204" s="80"/>
      <c r="K1204" s="80"/>
      <c r="L1204" s="80"/>
      <c r="M1204" s="80"/>
      <c r="N1204" s="80"/>
    </row>
    <row r="1205" spans="1:14" x14ac:dyDescent="0.2">
      <c r="A1205" s="80"/>
      <c r="B1205" s="80"/>
      <c r="C1205" s="80"/>
      <c r="D1205" s="80"/>
      <c r="E1205" s="80"/>
      <c r="F1205" s="80"/>
      <c r="G1205" s="80"/>
      <c r="H1205" s="80"/>
      <c r="I1205" s="80"/>
      <c r="J1205" s="80"/>
      <c r="K1205" s="80"/>
      <c r="L1205" s="80"/>
      <c r="M1205" s="80"/>
      <c r="N1205" s="80"/>
    </row>
    <row r="1206" spans="1:14" x14ac:dyDescent="0.2">
      <c r="A1206" s="80"/>
      <c r="B1206" s="80"/>
      <c r="C1206" s="80"/>
      <c r="D1206" s="80"/>
      <c r="E1206" s="80"/>
      <c r="F1206" s="80"/>
      <c r="G1206" s="80"/>
      <c r="H1206" s="80"/>
      <c r="I1206" s="80"/>
      <c r="J1206" s="80"/>
      <c r="K1206" s="80"/>
      <c r="L1206" s="80"/>
      <c r="M1206" s="80"/>
      <c r="N1206" s="80"/>
    </row>
    <row r="1207" spans="1:14" x14ac:dyDescent="0.2">
      <c r="A1207" s="80"/>
      <c r="B1207" s="80"/>
      <c r="C1207" s="80"/>
      <c r="D1207" s="80"/>
      <c r="E1207" s="80"/>
      <c r="F1207" s="80"/>
      <c r="G1207" s="80"/>
      <c r="H1207" s="80"/>
      <c r="I1207" s="80"/>
      <c r="J1207" s="80"/>
      <c r="K1207" s="80"/>
      <c r="L1207" s="80"/>
      <c r="M1207" s="80"/>
      <c r="N1207" s="80"/>
    </row>
    <row r="1208" spans="1:14" x14ac:dyDescent="0.2">
      <c r="A1208" s="80"/>
      <c r="B1208" s="80"/>
      <c r="C1208" s="80"/>
      <c r="D1208" s="80"/>
      <c r="E1208" s="80"/>
      <c r="F1208" s="80"/>
      <c r="G1208" s="80"/>
      <c r="H1208" s="80"/>
      <c r="I1208" s="80"/>
      <c r="J1208" s="80"/>
      <c r="K1208" s="80"/>
      <c r="L1208" s="80"/>
      <c r="M1208" s="80"/>
      <c r="N1208" s="80"/>
    </row>
    <row r="1209" spans="1:14" x14ac:dyDescent="0.2">
      <c r="A1209" s="80"/>
      <c r="B1209" s="80"/>
      <c r="C1209" s="80"/>
      <c r="D1209" s="80"/>
      <c r="E1209" s="80"/>
      <c r="F1209" s="80"/>
      <c r="G1209" s="80"/>
      <c r="H1209" s="80"/>
      <c r="I1209" s="80"/>
      <c r="J1209" s="80"/>
      <c r="K1209" s="80"/>
      <c r="L1209" s="80"/>
      <c r="M1209" s="80"/>
      <c r="N1209" s="80"/>
    </row>
    <row r="1210" spans="1:14" x14ac:dyDescent="0.2">
      <c r="A1210" s="80"/>
      <c r="B1210" s="80"/>
      <c r="C1210" s="80"/>
      <c r="D1210" s="80"/>
      <c r="E1210" s="80"/>
      <c r="F1210" s="80"/>
      <c r="G1210" s="80"/>
      <c r="H1210" s="80"/>
      <c r="I1210" s="80"/>
      <c r="J1210" s="80"/>
      <c r="K1210" s="80"/>
      <c r="L1210" s="80"/>
      <c r="M1210" s="80"/>
      <c r="N1210" s="80"/>
    </row>
    <row r="1211" spans="1:14" x14ac:dyDescent="0.2">
      <c r="A1211" s="80"/>
      <c r="B1211" s="80"/>
      <c r="C1211" s="80"/>
      <c r="D1211" s="80"/>
      <c r="E1211" s="80"/>
      <c r="F1211" s="80"/>
      <c r="G1211" s="80"/>
      <c r="H1211" s="80"/>
      <c r="I1211" s="80"/>
      <c r="J1211" s="80"/>
      <c r="K1211" s="80"/>
      <c r="L1211" s="80"/>
      <c r="M1211" s="80"/>
      <c r="N1211" s="80"/>
    </row>
    <row r="1212" spans="1:14" x14ac:dyDescent="0.2">
      <c r="A1212" s="80"/>
      <c r="B1212" s="80"/>
      <c r="C1212" s="80"/>
      <c r="D1212" s="80"/>
      <c r="E1212" s="80"/>
      <c r="F1212" s="80"/>
      <c r="G1212" s="80"/>
      <c r="H1212" s="80"/>
      <c r="I1212" s="80"/>
      <c r="J1212" s="80"/>
      <c r="K1212" s="80"/>
      <c r="L1212" s="80"/>
      <c r="M1212" s="80"/>
      <c r="N1212" s="80"/>
    </row>
    <row r="1213" spans="1:14" x14ac:dyDescent="0.2">
      <c r="A1213" s="80"/>
      <c r="B1213" s="80"/>
      <c r="C1213" s="80"/>
      <c r="D1213" s="80"/>
      <c r="E1213" s="80"/>
      <c r="F1213" s="80"/>
      <c r="G1213" s="80"/>
      <c r="H1213" s="80"/>
      <c r="I1213" s="80"/>
      <c r="J1213" s="80"/>
      <c r="K1213" s="80"/>
      <c r="L1213" s="80"/>
      <c r="M1213" s="80"/>
      <c r="N1213" s="80"/>
    </row>
    <row r="1214" spans="1:14" x14ac:dyDescent="0.2">
      <c r="A1214" s="80"/>
      <c r="B1214" s="80"/>
      <c r="C1214" s="80"/>
      <c r="D1214" s="80"/>
      <c r="E1214" s="80"/>
      <c r="F1214" s="80"/>
      <c r="G1214" s="80"/>
      <c r="H1214" s="80"/>
      <c r="I1214" s="80"/>
      <c r="J1214" s="80"/>
      <c r="K1214" s="80"/>
      <c r="L1214" s="80"/>
      <c r="M1214" s="80"/>
      <c r="N1214" s="80"/>
    </row>
    <row r="1215" spans="1:14" x14ac:dyDescent="0.2">
      <c r="A1215" s="80"/>
      <c r="B1215" s="80"/>
      <c r="C1215" s="80"/>
      <c r="D1215" s="80"/>
      <c r="E1215" s="80"/>
      <c r="F1215" s="80"/>
      <c r="G1215" s="80"/>
      <c r="H1215" s="80"/>
      <c r="I1215" s="80"/>
      <c r="J1215" s="80"/>
      <c r="K1215" s="80"/>
      <c r="L1215" s="80"/>
      <c r="M1215" s="80"/>
      <c r="N1215" s="80"/>
    </row>
    <row r="1216" spans="1:14" x14ac:dyDescent="0.2">
      <c r="A1216" s="80"/>
      <c r="B1216" s="80"/>
      <c r="C1216" s="80"/>
      <c r="D1216" s="80"/>
      <c r="E1216" s="80"/>
      <c r="F1216" s="80"/>
      <c r="G1216" s="80"/>
      <c r="H1216" s="80"/>
      <c r="I1216" s="80"/>
      <c r="J1216" s="80"/>
      <c r="K1216" s="80"/>
      <c r="L1216" s="80"/>
      <c r="M1216" s="80"/>
      <c r="N1216" s="80"/>
    </row>
    <row r="1217" spans="1:14" x14ac:dyDescent="0.2">
      <c r="A1217" s="80"/>
      <c r="B1217" s="80"/>
      <c r="C1217" s="80"/>
      <c r="D1217" s="80"/>
      <c r="E1217" s="80"/>
      <c r="F1217" s="80"/>
      <c r="G1217" s="80"/>
      <c r="H1217" s="80"/>
      <c r="I1217" s="80"/>
      <c r="J1217" s="80"/>
      <c r="K1217" s="80"/>
      <c r="L1217" s="80"/>
      <c r="M1217" s="80"/>
      <c r="N1217" s="80"/>
    </row>
    <row r="1218" spans="1:14" x14ac:dyDescent="0.2">
      <c r="A1218" s="80"/>
      <c r="B1218" s="80"/>
      <c r="C1218" s="80"/>
      <c r="D1218" s="80"/>
      <c r="E1218" s="80"/>
      <c r="F1218" s="80"/>
      <c r="G1218" s="80"/>
      <c r="H1218" s="80"/>
      <c r="I1218" s="80"/>
      <c r="J1218" s="80"/>
      <c r="K1218" s="80"/>
      <c r="L1218" s="80"/>
      <c r="M1218" s="80"/>
      <c r="N1218" s="80"/>
    </row>
    <row r="1219" spans="1:14" x14ac:dyDescent="0.2">
      <c r="A1219" s="80"/>
      <c r="B1219" s="80"/>
      <c r="C1219" s="80"/>
      <c r="D1219" s="80"/>
      <c r="E1219" s="80"/>
      <c r="F1219" s="80"/>
      <c r="G1219" s="80"/>
      <c r="H1219" s="80"/>
      <c r="I1219" s="80"/>
      <c r="J1219" s="80"/>
      <c r="K1219" s="80"/>
      <c r="L1219" s="80"/>
      <c r="M1219" s="80"/>
      <c r="N1219" s="80"/>
    </row>
    <row r="1220" spans="1:14" x14ac:dyDescent="0.2">
      <c r="A1220" s="80"/>
      <c r="B1220" s="80"/>
      <c r="C1220" s="80"/>
      <c r="D1220" s="80"/>
      <c r="E1220" s="80"/>
      <c r="F1220" s="80"/>
      <c r="G1220" s="80"/>
      <c r="H1220" s="80"/>
      <c r="I1220" s="80"/>
      <c r="J1220" s="80"/>
      <c r="K1220" s="80"/>
      <c r="L1220" s="80"/>
      <c r="M1220" s="80"/>
      <c r="N1220" s="80"/>
    </row>
    <row r="1221" spans="1:14" x14ac:dyDescent="0.2">
      <c r="A1221" s="80"/>
      <c r="B1221" s="80"/>
      <c r="C1221" s="80"/>
      <c r="D1221" s="80"/>
      <c r="E1221" s="80"/>
      <c r="F1221" s="80"/>
      <c r="G1221" s="80"/>
      <c r="H1221" s="80"/>
      <c r="I1221" s="80"/>
      <c r="J1221" s="80"/>
      <c r="K1221" s="80"/>
      <c r="L1221" s="80"/>
      <c r="M1221" s="80"/>
      <c r="N1221" s="80"/>
    </row>
    <row r="1222" spans="1:14" x14ac:dyDescent="0.2">
      <c r="A1222" s="80"/>
      <c r="B1222" s="80"/>
      <c r="C1222" s="80"/>
      <c r="D1222" s="80"/>
      <c r="E1222" s="80"/>
      <c r="F1222" s="80"/>
      <c r="G1222" s="80"/>
      <c r="H1222" s="80"/>
      <c r="I1222" s="80"/>
      <c r="J1222" s="80"/>
      <c r="K1222" s="80"/>
      <c r="L1222" s="80"/>
      <c r="M1222" s="80"/>
      <c r="N1222" s="80"/>
    </row>
    <row r="1223" spans="1:14" x14ac:dyDescent="0.2">
      <c r="A1223" s="80"/>
      <c r="B1223" s="80"/>
      <c r="C1223" s="80"/>
      <c r="D1223" s="80"/>
      <c r="E1223" s="80"/>
      <c r="F1223" s="80"/>
      <c r="G1223" s="80"/>
      <c r="H1223" s="80"/>
      <c r="I1223" s="80"/>
      <c r="J1223" s="80"/>
      <c r="K1223" s="80"/>
      <c r="L1223" s="80"/>
      <c r="M1223" s="80"/>
      <c r="N1223" s="80"/>
    </row>
    <row r="1224" spans="1:14" x14ac:dyDescent="0.2">
      <c r="A1224" s="80"/>
      <c r="B1224" s="80"/>
      <c r="C1224" s="80"/>
      <c r="D1224" s="80"/>
      <c r="E1224" s="80"/>
      <c r="F1224" s="80"/>
      <c r="G1224" s="80"/>
      <c r="H1224" s="80"/>
      <c r="I1224" s="80"/>
      <c r="J1224" s="80"/>
      <c r="K1224" s="80"/>
      <c r="L1224" s="80"/>
      <c r="M1224" s="80"/>
      <c r="N1224" s="80"/>
    </row>
    <row r="1225" spans="1:14" x14ac:dyDescent="0.2">
      <c r="A1225" s="80"/>
      <c r="B1225" s="80"/>
      <c r="C1225" s="80"/>
      <c r="D1225" s="80"/>
      <c r="E1225" s="80"/>
      <c r="F1225" s="80"/>
      <c r="G1225" s="80"/>
      <c r="H1225" s="80"/>
      <c r="I1225" s="80"/>
      <c r="J1225" s="80"/>
      <c r="K1225" s="80"/>
      <c r="L1225" s="80"/>
      <c r="M1225" s="80"/>
      <c r="N1225" s="80"/>
    </row>
    <row r="1226" spans="1:14" x14ac:dyDescent="0.2">
      <c r="A1226" s="80"/>
      <c r="B1226" s="80"/>
      <c r="C1226" s="80"/>
      <c r="D1226" s="80"/>
      <c r="E1226" s="80"/>
      <c r="F1226" s="80"/>
      <c r="G1226" s="80"/>
      <c r="H1226" s="80"/>
      <c r="I1226" s="80"/>
      <c r="J1226" s="80"/>
      <c r="K1226" s="80"/>
      <c r="L1226" s="80"/>
      <c r="M1226" s="80"/>
      <c r="N1226" s="80"/>
    </row>
    <row r="1227" spans="1:14" x14ac:dyDescent="0.2">
      <c r="A1227" s="80"/>
      <c r="B1227" s="80"/>
      <c r="C1227" s="80"/>
      <c r="D1227" s="80"/>
      <c r="E1227" s="80"/>
      <c r="F1227" s="80"/>
      <c r="G1227" s="80"/>
      <c r="H1227" s="80"/>
      <c r="I1227" s="80"/>
      <c r="J1227" s="80"/>
      <c r="K1227" s="80"/>
      <c r="L1227" s="80"/>
      <c r="M1227" s="80"/>
      <c r="N1227" s="80"/>
    </row>
    <row r="1228" spans="1:14" x14ac:dyDescent="0.2">
      <c r="A1228" s="80"/>
      <c r="B1228" s="80"/>
      <c r="C1228" s="80"/>
      <c r="D1228" s="80"/>
      <c r="E1228" s="80"/>
      <c r="F1228" s="80"/>
      <c r="G1228" s="80"/>
      <c r="H1228" s="80"/>
      <c r="I1228" s="80"/>
      <c r="J1228" s="80"/>
      <c r="K1228" s="80"/>
      <c r="L1228" s="80"/>
      <c r="M1228" s="80"/>
      <c r="N1228" s="80"/>
    </row>
    <row r="1229" spans="1:14" x14ac:dyDescent="0.2">
      <c r="A1229" s="80"/>
      <c r="B1229" s="80"/>
      <c r="C1229" s="80"/>
      <c r="D1229" s="80"/>
      <c r="E1229" s="80"/>
      <c r="F1229" s="80"/>
      <c r="G1229" s="80"/>
      <c r="H1229" s="80"/>
      <c r="I1229" s="80"/>
      <c r="J1229" s="80"/>
      <c r="K1229" s="80"/>
      <c r="L1229" s="80"/>
      <c r="M1229" s="80"/>
      <c r="N1229" s="80"/>
    </row>
    <row r="1230" spans="1:14" x14ac:dyDescent="0.2">
      <c r="A1230" s="80"/>
      <c r="B1230" s="80"/>
      <c r="C1230" s="80"/>
      <c r="D1230" s="80"/>
      <c r="E1230" s="80"/>
      <c r="F1230" s="80"/>
      <c r="G1230" s="80"/>
      <c r="H1230" s="80"/>
      <c r="I1230" s="80"/>
      <c r="J1230" s="80"/>
      <c r="K1230" s="80"/>
      <c r="L1230" s="80"/>
      <c r="M1230" s="80"/>
      <c r="N1230" s="80"/>
    </row>
    <row r="1231" spans="1:14" x14ac:dyDescent="0.2">
      <c r="A1231" s="80"/>
      <c r="B1231" s="80"/>
      <c r="C1231" s="80"/>
      <c r="D1231" s="80"/>
      <c r="E1231" s="80"/>
      <c r="F1231" s="80"/>
      <c r="G1231" s="80"/>
      <c r="H1231" s="80"/>
      <c r="I1231" s="80"/>
      <c r="J1231" s="80"/>
      <c r="K1231" s="80"/>
      <c r="L1231" s="80"/>
      <c r="M1231" s="80"/>
      <c r="N1231" s="80"/>
    </row>
    <row r="1232" spans="1:14" x14ac:dyDescent="0.2">
      <c r="A1232" s="80"/>
      <c r="B1232" s="80"/>
      <c r="C1232" s="80"/>
      <c r="D1232" s="80"/>
      <c r="E1232" s="80"/>
      <c r="F1232" s="80"/>
      <c r="G1232" s="80"/>
      <c r="H1232" s="80"/>
      <c r="I1232" s="80"/>
      <c r="J1232" s="80"/>
      <c r="K1232" s="80"/>
      <c r="L1232" s="80"/>
      <c r="M1232" s="80"/>
      <c r="N1232" s="80"/>
    </row>
    <row r="1233" spans="1:14" x14ac:dyDescent="0.2">
      <c r="A1233" s="80"/>
      <c r="B1233" s="80"/>
      <c r="C1233" s="80"/>
      <c r="D1233" s="80"/>
      <c r="E1233" s="80"/>
      <c r="F1233" s="80"/>
      <c r="G1233" s="80"/>
      <c r="H1233" s="80"/>
      <c r="I1233" s="80"/>
      <c r="J1233" s="80"/>
      <c r="K1233" s="80"/>
      <c r="L1233" s="80"/>
      <c r="M1233" s="80"/>
      <c r="N1233" s="80"/>
    </row>
    <row r="1234" spans="1:14" x14ac:dyDescent="0.2">
      <c r="A1234" s="80"/>
      <c r="B1234" s="80"/>
      <c r="C1234" s="80"/>
      <c r="D1234" s="80"/>
      <c r="E1234" s="80"/>
      <c r="F1234" s="80"/>
      <c r="G1234" s="80"/>
      <c r="H1234" s="80"/>
      <c r="I1234" s="80"/>
      <c r="J1234" s="80"/>
      <c r="K1234" s="80"/>
      <c r="L1234" s="80"/>
      <c r="M1234" s="80"/>
      <c r="N1234" s="80"/>
    </row>
    <row r="1235" spans="1:14" x14ac:dyDescent="0.2">
      <c r="A1235" s="80"/>
      <c r="B1235" s="80"/>
      <c r="C1235" s="80"/>
      <c r="D1235" s="80"/>
      <c r="E1235" s="80"/>
      <c r="F1235" s="80"/>
      <c r="G1235" s="80"/>
      <c r="H1235" s="80"/>
      <c r="I1235" s="80"/>
      <c r="J1235" s="80"/>
      <c r="K1235" s="80"/>
      <c r="L1235" s="80"/>
      <c r="M1235" s="80"/>
      <c r="N1235" s="80"/>
    </row>
    <row r="1236" spans="1:14" x14ac:dyDescent="0.2">
      <c r="A1236" s="80"/>
      <c r="B1236" s="80"/>
      <c r="C1236" s="80"/>
      <c r="D1236" s="80"/>
      <c r="E1236" s="80"/>
      <c r="F1236" s="80"/>
      <c r="G1236" s="80"/>
      <c r="H1236" s="80"/>
      <c r="I1236" s="80"/>
      <c r="J1236" s="80"/>
      <c r="K1236" s="80"/>
      <c r="L1236" s="80"/>
      <c r="M1236" s="80"/>
      <c r="N1236" s="80"/>
    </row>
    <row r="1237" spans="1:14" x14ac:dyDescent="0.2">
      <c r="A1237" s="80"/>
      <c r="B1237" s="80"/>
      <c r="C1237" s="80"/>
      <c r="D1237" s="80"/>
      <c r="E1237" s="80"/>
      <c r="F1237" s="80"/>
      <c r="G1237" s="80"/>
      <c r="H1237" s="80"/>
      <c r="I1237" s="80"/>
      <c r="J1237" s="80"/>
      <c r="K1237" s="80"/>
      <c r="L1237" s="80"/>
      <c r="M1237" s="80"/>
      <c r="N1237" s="80"/>
    </row>
    <row r="1238" spans="1:14" x14ac:dyDescent="0.2">
      <c r="A1238" s="80"/>
      <c r="B1238" s="80"/>
      <c r="C1238" s="80"/>
      <c r="D1238" s="80"/>
      <c r="E1238" s="80"/>
      <c r="F1238" s="80"/>
      <c r="G1238" s="80"/>
      <c r="H1238" s="80"/>
      <c r="I1238" s="80"/>
      <c r="J1238" s="80"/>
      <c r="K1238" s="80"/>
      <c r="L1238" s="80"/>
      <c r="M1238" s="80"/>
      <c r="N1238" s="80"/>
    </row>
    <row r="1239" spans="1:14" x14ac:dyDescent="0.2">
      <c r="A1239" s="80"/>
      <c r="B1239" s="80"/>
      <c r="C1239" s="80"/>
      <c r="D1239" s="80"/>
      <c r="E1239" s="80"/>
      <c r="F1239" s="80"/>
      <c r="G1239" s="80"/>
      <c r="H1239" s="80"/>
      <c r="I1239" s="80"/>
      <c r="J1239" s="80"/>
      <c r="K1239" s="80"/>
      <c r="L1239" s="80"/>
      <c r="M1239" s="80"/>
      <c r="N1239" s="80"/>
    </row>
    <row r="1240" spans="1:14" x14ac:dyDescent="0.2">
      <c r="A1240" s="80"/>
      <c r="B1240" s="80"/>
      <c r="C1240" s="80"/>
      <c r="D1240" s="80"/>
      <c r="E1240" s="80"/>
      <c r="F1240" s="80"/>
      <c r="G1240" s="80"/>
      <c r="H1240" s="80"/>
      <c r="I1240" s="80"/>
      <c r="J1240" s="80"/>
      <c r="K1240" s="80"/>
      <c r="L1240" s="80"/>
      <c r="M1240" s="80"/>
      <c r="N1240" s="80"/>
    </row>
    <row r="1241" spans="1:14" x14ac:dyDescent="0.2">
      <c r="A1241" s="80"/>
      <c r="B1241" s="80"/>
      <c r="C1241" s="80"/>
      <c r="D1241" s="80"/>
      <c r="E1241" s="80"/>
      <c r="F1241" s="80"/>
      <c r="G1241" s="80"/>
      <c r="H1241" s="80"/>
      <c r="I1241" s="80"/>
      <c r="J1241" s="80"/>
      <c r="K1241" s="80"/>
      <c r="L1241" s="80"/>
      <c r="M1241" s="80"/>
      <c r="N1241" s="80"/>
    </row>
    <row r="1242" spans="1:14" x14ac:dyDescent="0.2">
      <c r="A1242" s="80"/>
      <c r="B1242" s="80"/>
      <c r="C1242" s="80"/>
      <c r="D1242" s="80"/>
      <c r="E1242" s="80"/>
      <c r="F1242" s="80"/>
      <c r="G1242" s="80"/>
      <c r="H1242" s="80"/>
      <c r="I1242" s="80"/>
      <c r="J1242" s="80"/>
      <c r="K1242" s="80"/>
      <c r="L1242" s="80"/>
      <c r="M1242" s="80"/>
      <c r="N1242" s="80"/>
    </row>
    <row r="1243" spans="1:14" x14ac:dyDescent="0.2">
      <c r="A1243" s="80"/>
      <c r="B1243" s="80"/>
      <c r="C1243" s="80"/>
      <c r="D1243" s="80"/>
      <c r="E1243" s="80"/>
      <c r="F1243" s="80"/>
      <c r="G1243" s="80"/>
      <c r="H1243" s="80"/>
      <c r="I1243" s="80"/>
      <c r="J1243" s="80"/>
      <c r="K1243" s="80"/>
      <c r="L1243" s="80"/>
      <c r="M1243" s="80"/>
      <c r="N1243" s="80"/>
    </row>
    <row r="1244" spans="1:14" x14ac:dyDescent="0.2">
      <c r="A1244" s="80"/>
      <c r="B1244" s="80"/>
      <c r="C1244" s="80"/>
      <c r="D1244" s="80"/>
      <c r="E1244" s="80"/>
      <c r="F1244" s="80"/>
      <c r="G1244" s="80"/>
      <c r="H1244" s="80"/>
      <c r="I1244" s="80"/>
      <c r="J1244" s="80"/>
      <c r="K1244" s="80"/>
      <c r="L1244" s="80"/>
      <c r="M1244" s="80"/>
      <c r="N1244" s="80"/>
    </row>
    <row r="1245" spans="1:14" x14ac:dyDescent="0.2">
      <c r="A1245" s="80"/>
      <c r="B1245" s="80"/>
      <c r="C1245" s="80"/>
      <c r="D1245" s="80"/>
      <c r="E1245" s="80"/>
      <c r="F1245" s="80"/>
      <c r="G1245" s="80"/>
      <c r="H1245" s="80"/>
      <c r="I1245" s="80"/>
      <c r="J1245" s="80"/>
      <c r="K1245" s="80"/>
      <c r="L1245" s="80"/>
      <c r="M1245" s="80"/>
      <c r="N1245" s="80"/>
    </row>
    <row r="1246" spans="1:14" x14ac:dyDescent="0.2">
      <c r="A1246" s="80"/>
      <c r="B1246" s="80"/>
      <c r="C1246" s="80"/>
      <c r="D1246" s="80"/>
      <c r="E1246" s="80"/>
      <c r="F1246" s="80"/>
      <c r="G1246" s="80"/>
      <c r="H1246" s="80"/>
      <c r="I1246" s="80"/>
      <c r="J1246" s="80"/>
      <c r="K1246" s="80"/>
      <c r="L1246" s="80"/>
      <c r="M1246" s="80"/>
      <c r="N1246" s="80"/>
    </row>
    <row r="1247" spans="1:14" x14ac:dyDescent="0.2">
      <c r="A1247" s="80"/>
      <c r="B1247" s="80"/>
      <c r="C1247" s="80"/>
      <c r="D1247" s="80"/>
      <c r="E1247" s="80"/>
      <c r="F1247" s="80"/>
      <c r="G1247" s="80"/>
      <c r="H1247" s="80"/>
      <c r="I1247" s="80"/>
      <c r="J1247" s="80"/>
      <c r="K1247" s="80"/>
      <c r="L1247" s="80"/>
      <c r="M1247" s="80"/>
      <c r="N1247" s="80"/>
    </row>
    <row r="1248" spans="1:14" x14ac:dyDescent="0.2">
      <c r="A1248" s="80"/>
      <c r="B1248" s="80"/>
      <c r="C1248" s="80"/>
      <c r="D1248" s="80"/>
      <c r="E1248" s="80"/>
      <c r="F1248" s="80"/>
      <c r="G1248" s="80"/>
      <c r="H1248" s="80"/>
      <c r="I1248" s="80"/>
      <c r="J1248" s="80"/>
      <c r="K1248" s="80"/>
      <c r="L1248" s="80"/>
      <c r="M1248" s="80"/>
      <c r="N1248" s="80"/>
    </row>
    <row r="1249" spans="1:14" x14ac:dyDescent="0.2">
      <c r="A1249" s="80"/>
      <c r="B1249" s="80"/>
      <c r="C1249" s="80"/>
      <c r="D1249" s="80"/>
      <c r="E1249" s="80"/>
      <c r="F1249" s="80"/>
      <c r="G1249" s="80"/>
      <c r="H1249" s="80"/>
      <c r="I1249" s="80"/>
      <c r="J1249" s="80"/>
      <c r="K1249" s="80"/>
      <c r="L1249" s="80"/>
      <c r="M1249" s="80"/>
      <c r="N1249" s="80"/>
    </row>
    <row r="1250" spans="1:14" x14ac:dyDescent="0.2">
      <c r="A1250" s="80"/>
      <c r="B1250" s="80"/>
      <c r="C1250" s="80"/>
      <c r="D1250" s="80"/>
      <c r="E1250" s="80"/>
      <c r="F1250" s="80"/>
      <c r="G1250" s="80"/>
      <c r="H1250" s="80"/>
      <c r="I1250" s="80"/>
      <c r="J1250" s="80"/>
      <c r="K1250" s="80"/>
      <c r="L1250" s="80"/>
      <c r="M1250" s="80"/>
      <c r="N1250" s="80"/>
    </row>
    <row r="1251" spans="1:14" x14ac:dyDescent="0.2">
      <c r="A1251" s="80"/>
      <c r="B1251" s="80"/>
      <c r="C1251" s="80"/>
      <c r="D1251" s="80"/>
      <c r="E1251" s="80"/>
      <c r="F1251" s="80"/>
      <c r="G1251" s="80"/>
      <c r="H1251" s="80"/>
      <c r="I1251" s="80"/>
      <c r="J1251" s="80"/>
      <c r="K1251" s="80"/>
      <c r="L1251" s="80"/>
      <c r="M1251" s="80"/>
      <c r="N1251" s="80"/>
    </row>
    <row r="1252" spans="1:14" x14ac:dyDescent="0.2">
      <c r="A1252" s="80"/>
      <c r="B1252" s="80"/>
      <c r="C1252" s="80"/>
      <c r="D1252" s="80"/>
      <c r="E1252" s="80"/>
      <c r="F1252" s="80"/>
      <c r="G1252" s="80"/>
      <c r="H1252" s="80"/>
      <c r="I1252" s="80"/>
      <c r="J1252" s="80"/>
      <c r="K1252" s="80"/>
      <c r="L1252" s="80"/>
      <c r="M1252" s="80"/>
      <c r="N1252" s="80"/>
    </row>
    <row r="1253" spans="1:14" x14ac:dyDescent="0.2">
      <c r="A1253" s="80"/>
      <c r="B1253" s="80"/>
      <c r="C1253" s="80"/>
      <c r="D1253" s="80"/>
      <c r="E1253" s="80"/>
      <c r="F1253" s="80"/>
      <c r="G1253" s="80"/>
      <c r="H1253" s="80"/>
      <c r="I1253" s="80"/>
      <c r="J1253" s="80"/>
      <c r="K1253" s="80"/>
      <c r="L1253" s="80"/>
      <c r="M1253" s="80"/>
      <c r="N1253" s="80"/>
    </row>
    <row r="1254" spans="1:14" x14ac:dyDescent="0.2">
      <c r="A1254" s="80"/>
      <c r="B1254" s="80"/>
      <c r="C1254" s="80"/>
      <c r="D1254" s="80"/>
      <c r="E1254" s="80"/>
      <c r="F1254" s="80"/>
      <c r="G1254" s="80"/>
      <c r="H1254" s="80"/>
      <c r="I1254" s="80"/>
      <c r="J1254" s="80"/>
      <c r="K1254" s="80"/>
      <c r="L1254" s="80"/>
      <c r="M1254" s="80"/>
      <c r="N1254" s="80"/>
    </row>
    <row r="1255" spans="1:14" x14ac:dyDescent="0.2">
      <c r="A1255" s="80"/>
      <c r="B1255" s="80"/>
      <c r="C1255" s="80"/>
      <c r="D1255" s="80"/>
      <c r="E1255" s="80"/>
      <c r="F1255" s="80"/>
      <c r="G1255" s="80"/>
      <c r="H1255" s="80"/>
      <c r="I1255" s="80"/>
      <c r="J1255" s="80"/>
      <c r="K1255" s="80"/>
      <c r="L1255" s="80"/>
      <c r="M1255" s="80"/>
      <c r="N1255" s="80"/>
    </row>
    <row r="1256" spans="1:14" x14ac:dyDescent="0.2">
      <c r="A1256" s="80"/>
      <c r="B1256" s="80"/>
      <c r="C1256" s="80"/>
      <c r="D1256" s="80"/>
      <c r="E1256" s="80"/>
      <c r="F1256" s="80"/>
      <c r="G1256" s="80"/>
      <c r="H1256" s="80"/>
      <c r="I1256" s="80"/>
      <c r="J1256" s="80"/>
      <c r="K1256" s="80"/>
      <c r="L1256" s="80"/>
      <c r="M1256" s="80"/>
      <c r="N1256" s="80"/>
    </row>
    <row r="1257" spans="1:14" x14ac:dyDescent="0.2">
      <c r="A1257" s="80"/>
      <c r="B1257" s="80"/>
      <c r="C1257" s="80"/>
      <c r="D1257" s="80"/>
      <c r="E1257" s="80"/>
      <c r="F1257" s="80"/>
      <c r="G1257" s="80"/>
      <c r="H1257" s="80"/>
      <c r="I1257" s="80"/>
      <c r="J1257" s="80"/>
      <c r="K1257" s="80"/>
      <c r="L1257" s="80"/>
      <c r="M1257" s="80"/>
      <c r="N1257" s="80"/>
    </row>
    <row r="1258" spans="1:14" x14ac:dyDescent="0.2">
      <c r="A1258" s="80"/>
      <c r="B1258" s="80"/>
      <c r="C1258" s="80"/>
      <c r="D1258" s="80"/>
      <c r="E1258" s="80"/>
      <c r="F1258" s="80"/>
      <c r="G1258" s="80"/>
      <c r="H1258" s="80"/>
      <c r="I1258" s="80"/>
      <c r="J1258" s="80"/>
      <c r="K1258" s="80"/>
      <c r="L1258" s="80"/>
      <c r="M1258" s="80"/>
      <c r="N1258" s="80"/>
    </row>
    <row r="1259" spans="1:14" x14ac:dyDescent="0.2">
      <c r="A1259" s="80"/>
      <c r="B1259" s="80"/>
      <c r="C1259" s="80"/>
      <c r="D1259" s="80"/>
      <c r="E1259" s="80"/>
      <c r="F1259" s="80"/>
      <c r="G1259" s="80"/>
      <c r="H1259" s="80"/>
      <c r="I1259" s="80"/>
      <c r="J1259" s="80"/>
      <c r="K1259" s="80"/>
      <c r="L1259" s="80"/>
      <c r="M1259" s="80"/>
      <c r="N1259" s="80"/>
    </row>
    <row r="1260" spans="1:14" x14ac:dyDescent="0.2">
      <c r="A1260" s="80"/>
      <c r="B1260" s="80"/>
      <c r="C1260" s="80"/>
      <c r="D1260" s="80"/>
      <c r="E1260" s="80"/>
      <c r="F1260" s="80"/>
      <c r="G1260" s="80"/>
      <c r="H1260" s="80"/>
      <c r="I1260" s="80"/>
      <c r="J1260" s="80"/>
      <c r="K1260" s="80"/>
      <c r="L1260" s="80"/>
      <c r="M1260" s="80"/>
      <c r="N1260" s="80"/>
    </row>
    <row r="1261" spans="1:14" x14ac:dyDescent="0.2">
      <c r="A1261" s="80"/>
      <c r="B1261" s="80"/>
      <c r="C1261" s="80"/>
      <c r="D1261" s="80"/>
      <c r="E1261" s="80"/>
      <c r="F1261" s="80"/>
      <c r="G1261" s="80"/>
      <c r="H1261" s="80"/>
      <c r="I1261" s="80"/>
      <c r="J1261" s="80"/>
      <c r="K1261" s="80"/>
      <c r="L1261" s="80"/>
      <c r="M1261" s="80"/>
      <c r="N1261" s="80"/>
    </row>
    <row r="1262" spans="1:14" x14ac:dyDescent="0.2">
      <c r="A1262" s="80"/>
      <c r="B1262" s="80"/>
      <c r="C1262" s="80"/>
      <c r="D1262" s="80"/>
      <c r="E1262" s="80"/>
      <c r="F1262" s="80"/>
      <c r="G1262" s="80"/>
      <c r="H1262" s="80"/>
      <c r="I1262" s="80"/>
      <c r="J1262" s="80"/>
      <c r="K1262" s="80"/>
      <c r="L1262" s="80"/>
      <c r="M1262" s="80"/>
      <c r="N1262" s="80"/>
    </row>
    <row r="1263" spans="1:14" x14ac:dyDescent="0.2">
      <c r="A1263" s="80"/>
      <c r="B1263" s="80"/>
      <c r="C1263" s="80"/>
      <c r="D1263" s="80"/>
      <c r="E1263" s="80"/>
      <c r="F1263" s="80"/>
      <c r="G1263" s="80"/>
      <c r="H1263" s="80"/>
      <c r="I1263" s="80"/>
      <c r="J1263" s="80"/>
      <c r="K1263" s="80"/>
      <c r="L1263" s="80"/>
      <c r="M1263" s="80"/>
      <c r="N1263" s="80"/>
    </row>
    <row r="1264" spans="1:14" x14ac:dyDescent="0.2">
      <c r="A1264" s="80"/>
      <c r="B1264" s="80"/>
      <c r="C1264" s="80"/>
      <c r="D1264" s="80"/>
      <c r="E1264" s="80"/>
      <c r="F1264" s="80"/>
      <c r="G1264" s="80"/>
      <c r="H1264" s="80"/>
      <c r="I1264" s="80"/>
      <c r="J1264" s="80"/>
      <c r="K1264" s="80"/>
      <c r="L1264" s="80"/>
      <c r="M1264" s="80"/>
      <c r="N1264" s="80"/>
    </row>
    <row r="1265" spans="1:14" x14ac:dyDescent="0.2">
      <c r="A1265" s="80"/>
      <c r="B1265" s="80"/>
      <c r="C1265" s="80"/>
      <c r="D1265" s="80"/>
      <c r="E1265" s="80"/>
      <c r="F1265" s="80"/>
      <c r="G1265" s="80"/>
      <c r="H1265" s="80"/>
      <c r="I1265" s="80"/>
      <c r="J1265" s="80"/>
      <c r="K1265" s="80"/>
      <c r="L1265" s="80"/>
      <c r="M1265" s="80"/>
      <c r="N1265" s="80"/>
    </row>
    <row r="1266" spans="1:14" x14ac:dyDescent="0.2">
      <c r="A1266" s="80"/>
      <c r="B1266" s="80"/>
      <c r="C1266" s="80"/>
      <c r="D1266" s="80"/>
      <c r="E1266" s="80"/>
      <c r="F1266" s="80"/>
      <c r="G1266" s="80"/>
      <c r="H1266" s="80"/>
      <c r="I1266" s="80"/>
      <c r="J1266" s="80"/>
      <c r="K1266" s="80"/>
      <c r="L1266" s="80"/>
      <c r="M1266" s="80"/>
      <c r="N1266" s="80"/>
    </row>
    <row r="1267" spans="1:14" x14ac:dyDescent="0.2">
      <c r="A1267" s="80"/>
      <c r="B1267" s="80"/>
      <c r="C1267" s="80"/>
      <c r="D1267" s="80"/>
      <c r="E1267" s="80"/>
      <c r="F1267" s="80"/>
      <c r="G1267" s="80"/>
      <c r="H1267" s="80"/>
      <c r="I1267" s="80"/>
      <c r="J1267" s="80"/>
      <c r="K1267" s="80"/>
      <c r="L1267" s="80"/>
      <c r="M1267" s="80"/>
      <c r="N1267" s="80"/>
    </row>
    <row r="1268" spans="1:14" x14ac:dyDescent="0.2">
      <c r="A1268" s="80"/>
      <c r="B1268" s="80"/>
      <c r="C1268" s="80"/>
      <c r="D1268" s="80"/>
      <c r="E1268" s="80"/>
      <c r="F1268" s="80"/>
      <c r="G1268" s="80"/>
      <c r="H1268" s="80"/>
      <c r="I1268" s="80"/>
      <c r="J1268" s="80"/>
      <c r="K1268" s="80"/>
      <c r="L1268" s="80"/>
      <c r="M1268" s="80"/>
      <c r="N1268" s="80"/>
    </row>
    <row r="1269" spans="1:14" x14ac:dyDescent="0.2">
      <c r="A1269" s="80"/>
      <c r="B1269" s="80"/>
      <c r="C1269" s="80"/>
      <c r="D1269" s="80"/>
      <c r="E1269" s="80"/>
      <c r="F1269" s="80"/>
      <c r="G1269" s="80"/>
      <c r="H1269" s="80"/>
      <c r="I1269" s="80"/>
      <c r="J1269" s="80"/>
      <c r="K1269" s="80"/>
      <c r="L1269" s="80"/>
      <c r="M1269" s="80"/>
      <c r="N1269" s="80"/>
    </row>
    <row r="1270" spans="1:14" x14ac:dyDescent="0.2">
      <c r="A1270" s="80"/>
      <c r="B1270" s="80"/>
      <c r="C1270" s="80"/>
      <c r="D1270" s="80"/>
      <c r="E1270" s="80"/>
      <c r="F1270" s="80"/>
      <c r="G1270" s="80"/>
      <c r="H1270" s="80"/>
      <c r="I1270" s="80"/>
      <c r="J1270" s="80"/>
      <c r="K1270" s="80"/>
      <c r="L1270" s="80"/>
      <c r="M1270" s="80"/>
      <c r="N1270" s="80"/>
    </row>
    <row r="1271" spans="1:14" x14ac:dyDescent="0.2">
      <c r="A1271" s="80"/>
      <c r="B1271" s="80"/>
      <c r="C1271" s="80"/>
      <c r="D1271" s="80"/>
      <c r="E1271" s="80"/>
      <c r="F1271" s="80"/>
      <c r="G1271" s="80"/>
      <c r="H1271" s="80"/>
      <c r="I1271" s="80"/>
      <c r="J1271" s="80"/>
      <c r="K1271" s="80"/>
      <c r="L1271" s="80"/>
      <c r="M1271" s="80"/>
      <c r="N1271" s="80"/>
    </row>
    <row r="1272" spans="1:14" x14ac:dyDescent="0.2">
      <c r="A1272" s="80"/>
      <c r="B1272" s="80"/>
      <c r="C1272" s="80"/>
      <c r="D1272" s="80"/>
      <c r="E1272" s="80"/>
      <c r="F1272" s="80"/>
      <c r="G1272" s="80"/>
      <c r="H1272" s="80"/>
      <c r="I1272" s="80"/>
      <c r="J1272" s="80"/>
      <c r="K1272" s="80"/>
      <c r="L1272" s="80"/>
      <c r="M1272" s="80"/>
      <c r="N1272" s="80"/>
    </row>
    <row r="1273" spans="1:14" x14ac:dyDescent="0.2">
      <c r="A1273" s="80"/>
      <c r="B1273" s="80"/>
      <c r="C1273" s="80"/>
      <c r="D1273" s="80"/>
      <c r="E1273" s="80"/>
      <c r="F1273" s="80"/>
      <c r="G1273" s="80"/>
      <c r="H1273" s="80"/>
      <c r="I1273" s="80"/>
      <c r="J1273" s="80"/>
      <c r="K1273" s="80"/>
      <c r="L1273" s="80"/>
      <c r="M1273" s="80"/>
      <c r="N1273" s="80"/>
    </row>
    <row r="1274" spans="1:14" x14ac:dyDescent="0.2">
      <c r="A1274" s="80"/>
      <c r="B1274" s="80"/>
      <c r="C1274" s="80"/>
      <c r="D1274" s="80"/>
      <c r="E1274" s="80"/>
      <c r="F1274" s="80"/>
      <c r="G1274" s="80"/>
      <c r="H1274" s="80"/>
      <c r="I1274" s="80"/>
      <c r="J1274" s="80"/>
      <c r="K1274" s="80"/>
      <c r="L1274" s="80"/>
      <c r="M1274" s="80"/>
      <c r="N1274" s="80"/>
    </row>
    <row r="1275" spans="1:14" x14ac:dyDescent="0.2">
      <c r="A1275" s="80"/>
      <c r="B1275" s="80"/>
      <c r="C1275" s="80"/>
      <c r="D1275" s="80"/>
      <c r="E1275" s="80"/>
      <c r="F1275" s="80"/>
      <c r="G1275" s="80"/>
      <c r="H1275" s="80"/>
      <c r="I1275" s="80"/>
      <c r="J1275" s="80"/>
      <c r="K1275" s="80"/>
      <c r="L1275" s="80"/>
      <c r="M1275" s="80"/>
      <c r="N1275" s="80"/>
    </row>
    <row r="1276" spans="1:14" x14ac:dyDescent="0.2">
      <c r="A1276" s="80"/>
      <c r="B1276" s="80"/>
      <c r="C1276" s="80"/>
      <c r="D1276" s="80"/>
      <c r="E1276" s="80"/>
      <c r="F1276" s="80"/>
      <c r="G1276" s="80"/>
      <c r="H1276" s="80"/>
      <c r="I1276" s="80"/>
      <c r="J1276" s="80"/>
      <c r="K1276" s="80"/>
      <c r="L1276" s="80"/>
      <c r="M1276" s="80"/>
      <c r="N1276" s="80"/>
    </row>
    <row r="1277" spans="1:14" x14ac:dyDescent="0.2">
      <c r="A1277" s="80"/>
      <c r="B1277" s="80"/>
      <c r="C1277" s="80"/>
      <c r="D1277" s="80"/>
      <c r="E1277" s="80"/>
      <c r="F1277" s="80"/>
      <c r="G1277" s="80"/>
      <c r="H1277" s="80"/>
      <c r="I1277" s="80"/>
      <c r="J1277" s="80"/>
      <c r="K1277" s="80"/>
      <c r="L1277" s="80"/>
      <c r="M1277" s="80"/>
      <c r="N1277" s="80"/>
    </row>
    <row r="1278" spans="1:14" x14ac:dyDescent="0.2">
      <c r="A1278" s="80"/>
      <c r="B1278" s="80"/>
      <c r="C1278" s="80"/>
      <c r="D1278" s="80"/>
      <c r="E1278" s="80"/>
      <c r="F1278" s="80"/>
      <c r="G1278" s="80"/>
      <c r="H1278" s="80"/>
      <c r="I1278" s="80"/>
      <c r="J1278" s="80"/>
      <c r="K1278" s="80"/>
      <c r="L1278" s="80"/>
      <c r="M1278" s="80"/>
      <c r="N1278" s="80"/>
    </row>
    <row r="1279" spans="1:14" x14ac:dyDescent="0.2">
      <c r="A1279" s="80"/>
      <c r="B1279" s="80"/>
      <c r="C1279" s="80"/>
      <c r="D1279" s="80"/>
      <c r="E1279" s="80"/>
      <c r="F1279" s="80"/>
      <c r="G1279" s="80"/>
      <c r="H1279" s="80"/>
      <c r="I1279" s="80"/>
      <c r="J1279" s="80"/>
      <c r="K1279" s="80"/>
      <c r="L1279" s="80"/>
      <c r="M1279" s="80"/>
      <c r="N1279" s="80"/>
    </row>
    <row r="1280" spans="1:14" x14ac:dyDescent="0.2">
      <c r="A1280" s="80"/>
      <c r="B1280" s="80"/>
      <c r="C1280" s="80"/>
      <c r="D1280" s="80"/>
      <c r="E1280" s="80"/>
      <c r="F1280" s="80"/>
      <c r="G1280" s="80"/>
      <c r="H1280" s="80"/>
      <c r="I1280" s="80"/>
      <c r="J1280" s="80"/>
      <c r="K1280" s="80"/>
      <c r="L1280" s="80"/>
      <c r="M1280" s="80"/>
      <c r="N1280" s="80"/>
    </row>
    <row r="1281" spans="1:14" x14ac:dyDescent="0.2">
      <c r="A1281" s="80"/>
      <c r="B1281" s="80"/>
      <c r="C1281" s="80"/>
      <c r="D1281" s="80"/>
      <c r="E1281" s="80"/>
      <c r="F1281" s="80"/>
      <c r="G1281" s="80"/>
      <c r="H1281" s="80"/>
      <c r="I1281" s="80"/>
      <c r="J1281" s="80"/>
      <c r="K1281" s="80"/>
      <c r="L1281" s="80"/>
      <c r="M1281" s="80"/>
      <c r="N1281" s="80"/>
    </row>
    <row r="1282" spans="1:14" x14ac:dyDescent="0.2">
      <c r="A1282" s="80"/>
      <c r="B1282" s="80"/>
      <c r="C1282" s="80"/>
      <c r="D1282" s="80"/>
      <c r="E1282" s="80"/>
      <c r="F1282" s="80"/>
      <c r="G1282" s="80"/>
      <c r="H1282" s="80"/>
      <c r="I1282" s="80"/>
      <c r="J1282" s="80"/>
      <c r="K1282" s="80"/>
      <c r="L1282" s="80"/>
      <c r="M1282" s="80"/>
      <c r="N1282" s="80"/>
    </row>
    <row r="1283" spans="1:14" x14ac:dyDescent="0.2">
      <c r="A1283" s="80"/>
      <c r="B1283" s="80"/>
      <c r="C1283" s="80"/>
      <c r="D1283" s="80"/>
      <c r="E1283" s="80"/>
      <c r="F1283" s="80"/>
      <c r="G1283" s="80"/>
      <c r="H1283" s="80"/>
      <c r="I1283" s="80"/>
      <c r="J1283" s="80"/>
      <c r="K1283" s="80"/>
      <c r="L1283" s="80"/>
      <c r="M1283" s="80"/>
      <c r="N1283" s="80"/>
    </row>
    <row r="1284" spans="1:14" x14ac:dyDescent="0.2">
      <c r="A1284" s="80"/>
      <c r="B1284" s="80"/>
      <c r="C1284" s="80"/>
      <c r="D1284" s="80"/>
      <c r="E1284" s="80"/>
      <c r="F1284" s="80"/>
      <c r="G1284" s="80"/>
      <c r="H1284" s="80"/>
      <c r="I1284" s="80"/>
      <c r="J1284" s="80"/>
      <c r="K1284" s="80"/>
      <c r="L1284" s="80"/>
      <c r="M1284" s="80"/>
      <c r="N1284" s="80"/>
    </row>
    <row r="1285" spans="1:14" x14ac:dyDescent="0.2">
      <c r="A1285" s="80"/>
      <c r="B1285" s="80"/>
      <c r="C1285" s="80"/>
      <c r="D1285" s="80"/>
      <c r="E1285" s="80"/>
      <c r="F1285" s="80"/>
      <c r="G1285" s="80"/>
      <c r="H1285" s="80"/>
      <c r="I1285" s="80"/>
      <c r="J1285" s="80"/>
      <c r="K1285" s="80"/>
      <c r="L1285" s="80"/>
      <c r="M1285" s="80"/>
      <c r="N1285" s="80"/>
    </row>
    <row r="1286" spans="1:14" x14ac:dyDescent="0.2">
      <c r="A1286" s="80"/>
      <c r="B1286" s="80"/>
      <c r="C1286" s="80"/>
      <c r="D1286" s="80"/>
      <c r="E1286" s="80"/>
      <c r="F1286" s="80"/>
      <c r="G1286" s="80"/>
      <c r="H1286" s="80"/>
      <c r="I1286" s="80"/>
      <c r="J1286" s="80"/>
      <c r="K1286" s="80"/>
      <c r="L1286" s="80"/>
      <c r="M1286" s="80"/>
      <c r="N1286" s="80"/>
    </row>
    <row r="1287" spans="1:14" x14ac:dyDescent="0.2">
      <c r="A1287" s="80"/>
      <c r="B1287" s="80"/>
      <c r="C1287" s="80"/>
      <c r="D1287" s="80"/>
      <c r="E1287" s="80"/>
      <c r="F1287" s="80"/>
      <c r="G1287" s="80"/>
      <c r="H1287" s="80"/>
      <c r="I1287" s="80"/>
      <c r="J1287" s="80"/>
      <c r="K1287" s="80"/>
      <c r="L1287" s="80"/>
      <c r="M1287" s="80"/>
      <c r="N1287" s="80"/>
    </row>
    <row r="1288" spans="1:14" x14ac:dyDescent="0.2">
      <c r="A1288" s="80"/>
      <c r="B1288" s="80"/>
      <c r="C1288" s="80"/>
      <c r="D1288" s="80"/>
      <c r="E1288" s="80"/>
      <c r="F1288" s="80"/>
      <c r="G1288" s="80"/>
      <c r="H1288" s="80"/>
      <c r="I1288" s="80"/>
      <c r="J1288" s="80"/>
      <c r="K1288" s="80"/>
      <c r="L1288" s="80"/>
      <c r="M1288" s="80"/>
      <c r="N1288" s="80"/>
    </row>
    <row r="1289" spans="1:14" x14ac:dyDescent="0.2">
      <c r="A1289" s="80"/>
      <c r="B1289" s="80"/>
      <c r="C1289" s="80"/>
      <c r="D1289" s="80"/>
      <c r="E1289" s="80"/>
      <c r="F1289" s="80"/>
      <c r="G1289" s="80"/>
      <c r="H1289" s="80"/>
      <c r="I1289" s="80"/>
      <c r="J1289" s="80"/>
      <c r="K1289" s="80"/>
      <c r="L1289" s="80"/>
      <c r="M1289" s="80"/>
      <c r="N1289" s="80"/>
    </row>
    <row r="1290" spans="1:14" x14ac:dyDescent="0.2">
      <c r="A1290" s="80"/>
      <c r="B1290" s="80"/>
      <c r="C1290" s="80"/>
      <c r="D1290" s="80"/>
      <c r="E1290" s="80"/>
      <c r="F1290" s="80"/>
      <c r="G1290" s="80"/>
      <c r="H1290" s="80"/>
      <c r="I1290" s="80"/>
      <c r="J1290" s="80"/>
      <c r="K1290" s="80"/>
      <c r="L1290" s="80"/>
      <c r="M1290" s="80"/>
      <c r="N1290" s="80"/>
    </row>
    <row r="1291" spans="1:14" x14ac:dyDescent="0.2">
      <c r="A1291" s="80"/>
      <c r="B1291" s="80"/>
      <c r="C1291" s="80"/>
      <c r="D1291" s="80"/>
      <c r="E1291" s="80"/>
      <c r="F1291" s="80"/>
      <c r="G1291" s="80"/>
      <c r="H1291" s="80"/>
      <c r="I1291" s="80"/>
      <c r="J1291" s="80"/>
      <c r="K1291" s="80"/>
      <c r="L1291" s="80"/>
      <c r="M1291" s="80"/>
      <c r="N1291" s="80"/>
    </row>
    <row r="1292" spans="1:14" x14ac:dyDescent="0.2">
      <c r="A1292" s="80"/>
      <c r="B1292" s="80"/>
      <c r="C1292" s="80"/>
      <c r="D1292" s="80"/>
      <c r="E1292" s="80"/>
      <c r="F1292" s="80"/>
      <c r="G1292" s="80"/>
      <c r="H1292" s="80"/>
      <c r="I1292" s="80"/>
      <c r="J1292" s="80"/>
      <c r="K1292" s="80"/>
      <c r="L1292" s="80"/>
      <c r="M1292" s="80"/>
      <c r="N1292" s="80"/>
    </row>
    <row r="1293" spans="1:14" x14ac:dyDescent="0.2">
      <c r="A1293" s="80"/>
      <c r="B1293" s="80"/>
      <c r="C1293" s="80"/>
      <c r="D1293" s="80"/>
      <c r="E1293" s="80"/>
      <c r="F1293" s="80"/>
      <c r="G1293" s="80"/>
      <c r="H1293" s="80"/>
      <c r="I1293" s="80"/>
      <c r="J1293" s="80"/>
      <c r="K1293" s="80"/>
      <c r="L1293" s="80"/>
      <c r="M1293" s="80"/>
      <c r="N1293" s="80"/>
    </row>
    <row r="1294" spans="1:14" x14ac:dyDescent="0.2">
      <c r="A1294" s="80"/>
      <c r="B1294" s="80"/>
      <c r="C1294" s="80"/>
      <c r="D1294" s="80"/>
      <c r="E1294" s="80"/>
      <c r="F1294" s="80"/>
      <c r="G1294" s="80"/>
      <c r="H1294" s="80"/>
      <c r="I1294" s="80"/>
      <c r="J1294" s="80"/>
      <c r="K1294" s="80"/>
      <c r="L1294" s="80"/>
      <c r="M1294" s="80"/>
      <c r="N1294" s="80"/>
    </row>
    <row r="1295" spans="1:14" x14ac:dyDescent="0.2">
      <c r="A1295" s="80"/>
      <c r="B1295" s="80"/>
      <c r="C1295" s="80"/>
      <c r="D1295" s="80"/>
      <c r="E1295" s="80"/>
      <c r="F1295" s="80"/>
      <c r="G1295" s="80"/>
      <c r="H1295" s="80"/>
      <c r="I1295" s="80"/>
      <c r="J1295" s="80"/>
      <c r="K1295" s="80"/>
      <c r="L1295" s="80"/>
      <c r="M1295" s="80"/>
      <c r="N1295" s="80"/>
    </row>
    <row r="1296" spans="1:14" x14ac:dyDescent="0.2">
      <c r="A1296" s="80"/>
      <c r="B1296" s="80"/>
      <c r="C1296" s="80"/>
      <c r="D1296" s="80"/>
      <c r="E1296" s="80"/>
      <c r="F1296" s="80"/>
      <c r="G1296" s="80"/>
      <c r="H1296" s="80"/>
      <c r="I1296" s="80"/>
      <c r="J1296" s="80"/>
      <c r="K1296" s="80"/>
      <c r="L1296" s="80"/>
      <c r="M1296" s="80"/>
      <c r="N1296" s="80"/>
    </row>
    <row r="1297" spans="1:14" x14ac:dyDescent="0.2">
      <c r="A1297" s="80"/>
      <c r="B1297" s="80"/>
      <c r="C1297" s="80"/>
      <c r="D1297" s="80"/>
      <c r="E1297" s="80"/>
      <c r="F1297" s="80"/>
      <c r="G1297" s="80"/>
      <c r="H1297" s="80"/>
      <c r="I1297" s="80"/>
      <c r="J1297" s="80"/>
      <c r="K1297" s="80"/>
      <c r="L1297" s="80"/>
      <c r="M1297" s="80"/>
      <c r="N1297" s="80"/>
    </row>
    <row r="1298" spans="1:14" x14ac:dyDescent="0.2">
      <c r="A1298" s="80"/>
      <c r="B1298" s="80"/>
      <c r="C1298" s="80"/>
      <c r="D1298" s="80"/>
      <c r="E1298" s="80"/>
      <c r="F1298" s="80"/>
      <c r="G1298" s="80"/>
      <c r="H1298" s="80"/>
      <c r="I1298" s="80"/>
      <c r="J1298" s="80"/>
      <c r="K1298" s="80"/>
      <c r="L1298" s="80"/>
      <c r="M1298" s="80"/>
      <c r="N1298" s="80"/>
    </row>
    <row r="1299" spans="1:14" x14ac:dyDescent="0.2">
      <c r="A1299" s="80"/>
      <c r="B1299" s="80"/>
      <c r="C1299" s="80"/>
      <c r="D1299" s="80"/>
      <c r="E1299" s="80"/>
      <c r="F1299" s="80"/>
      <c r="G1299" s="80"/>
      <c r="H1299" s="80"/>
      <c r="I1299" s="80"/>
      <c r="J1299" s="80"/>
      <c r="K1299" s="80"/>
      <c r="L1299" s="80"/>
      <c r="M1299" s="80"/>
      <c r="N1299" s="80"/>
    </row>
    <row r="1300" spans="1:14" x14ac:dyDescent="0.2">
      <c r="A1300" s="80"/>
      <c r="B1300" s="80"/>
      <c r="C1300" s="80"/>
      <c r="D1300" s="80"/>
      <c r="E1300" s="80"/>
      <c r="F1300" s="80"/>
      <c r="G1300" s="80"/>
      <c r="H1300" s="80"/>
      <c r="I1300" s="80"/>
      <c r="J1300" s="80"/>
      <c r="K1300" s="80"/>
      <c r="L1300" s="80"/>
      <c r="M1300" s="80"/>
      <c r="N1300" s="80"/>
    </row>
    <row r="1301" spans="1:14" x14ac:dyDescent="0.2">
      <c r="A1301" s="80"/>
      <c r="B1301" s="80"/>
      <c r="C1301" s="80"/>
      <c r="D1301" s="80"/>
      <c r="E1301" s="80"/>
      <c r="F1301" s="80"/>
      <c r="G1301" s="80"/>
      <c r="H1301" s="80"/>
      <c r="I1301" s="80"/>
      <c r="J1301" s="80"/>
      <c r="K1301" s="80"/>
      <c r="L1301" s="80"/>
      <c r="M1301" s="80"/>
      <c r="N1301" s="80"/>
    </row>
    <row r="1302" spans="1:14" x14ac:dyDescent="0.2">
      <c r="A1302" s="80"/>
      <c r="B1302" s="80"/>
      <c r="C1302" s="80"/>
      <c r="D1302" s="80"/>
      <c r="E1302" s="80"/>
      <c r="F1302" s="80"/>
      <c r="G1302" s="80"/>
      <c r="H1302" s="80"/>
      <c r="I1302" s="80"/>
      <c r="J1302" s="80"/>
      <c r="K1302" s="80"/>
      <c r="L1302" s="80"/>
      <c r="M1302" s="80"/>
      <c r="N1302" s="80"/>
    </row>
    <row r="1303" spans="1:14" x14ac:dyDescent="0.2">
      <c r="A1303" s="80"/>
      <c r="B1303" s="80"/>
      <c r="C1303" s="80"/>
      <c r="D1303" s="80"/>
      <c r="E1303" s="80"/>
      <c r="F1303" s="80"/>
      <c r="G1303" s="80"/>
      <c r="H1303" s="80"/>
      <c r="I1303" s="80"/>
      <c r="J1303" s="80"/>
      <c r="K1303" s="80"/>
      <c r="L1303" s="80"/>
      <c r="M1303" s="80"/>
      <c r="N1303" s="80"/>
    </row>
    <row r="1304" spans="1:14" x14ac:dyDescent="0.2">
      <c r="A1304" s="80"/>
      <c r="B1304" s="80"/>
      <c r="C1304" s="80"/>
      <c r="D1304" s="80"/>
      <c r="E1304" s="80"/>
      <c r="F1304" s="80"/>
      <c r="G1304" s="80"/>
      <c r="H1304" s="80"/>
      <c r="I1304" s="80"/>
      <c r="J1304" s="80"/>
      <c r="K1304" s="80"/>
      <c r="L1304" s="80"/>
      <c r="M1304" s="80"/>
      <c r="N1304" s="80"/>
    </row>
    <row r="1305" spans="1:14" x14ac:dyDescent="0.2">
      <c r="A1305" s="80"/>
      <c r="B1305" s="80"/>
      <c r="C1305" s="80"/>
      <c r="D1305" s="80"/>
      <c r="E1305" s="80"/>
      <c r="F1305" s="80"/>
      <c r="G1305" s="80"/>
      <c r="H1305" s="80"/>
      <c r="I1305" s="80"/>
      <c r="J1305" s="80"/>
      <c r="K1305" s="80"/>
      <c r="L1305" s="80"/>
      <c r="M1305" s="80"/>
      <c r="N1305" s="80"/>
    </row>
    <row r="1306" spans="1:14" x14ac:dyDescent="0.2">
      <c r="A1306" s="80"/>
      <c r="B1306" s="80"/>
      <c r="C1306" s="80"/>
      <c r="D1306" s="80"/>
      <c r="E1306" s="80"/>
      <c r="F1306" s="80"/>
      <c r="G1306" s="80"/>
      <c r="H1306" s="80"/>
      <c r="I1306" s="80"/>
      <c r="J1306" s="80"/>
      <c r="K1306" s="80"/>
      <c r="L1306" s="80"/>
      <c r="M1306" s="80"/>
      <c r="N1306" s="80"/>
    </row>
    <row r="1307" spans="1:14" x14ac:dyDescent="0.2">
      <c r="A1307" s="80"/>
      <c r="B1307" s="80"/>
      <c r="C1307" s="80"/>
      <c r="D1307" s="80"/>
      <c r="E1307" s="80"/>
      <c r="F1307" s="80"/>
      <c r="G1307" s="80"/>
      <c r="H1307" s="80"/>
      <c r="I1307" s="80"/>
      <c r="J1307" s="80"/>
      <c r="K1307" s="80"/>
      <c r="L1307" s="80"/>
      <c r="M1307" s="80"/>
      <c r="N1307" s="80"/>
    </row>
    <row r="1308" spans="1:14" x14ac:dyDescent="0.2">
      <c r="A1308" s="80"/>
      <c r="B1308" s="80"/>
      <c r="C1308" s="80"/>
      <c r="D1308" s="80"/>
      <c r="E1308" s="80"/>
      <c r="F1308" s="80"/>
      <c r="G1308" s="80"/>
      <c r="H1308" s="80"/>
      <c r="I1308" s="80"/>
      <c r="J1308" s="80"/>
      <c r="K1308" s="80"/>
      <c r="L1308" s="80"/>
      <c r="M1308" s="80"/>
      <c r="N1308" s="80"/>
    </row>
    <row r="1309" spans="1:14" x14ac:dyDescent="0.2">
      <c r="A1309" s="80"/>
      <c r="B1309" s="80"/>
      <c r="C1309" s="80"/>
      <c r="D1309" s="80"/>
      <c r="E1309" s="80"/>
      <c r="F1309" s="80"/>
      <c r="G1309" s="80"/>
      <c r="H1309" s="80"/>
      <c r="I1309" s="80"/>
      <c r="J1309" s="80"/>
      <c r="K1309" s="80"/>
      <c r="L1309" s="80"/>
      <c r="M1309" s="80"/>
      <c r="N1309" s="80"/>
    </row>
    <row r="1310" spans="1:14" x14ac:dyDescent="0.2">
      <c r="A1310" s="80"/>
      <c r="B1310" s="80"/>
      <c r="C1310" s="80"/>
      <c r="D1310" s="80"/>
      <c r="E1310" s="80"/>
      <c r="F1310" s="80"/>
      <c r="G1310" s="80"/>
      <c r="H1310" s="80"/>
      <c r="I1310" s="80"/>
      <c r="J1310" s="80"/>
      <c r="K1310" s="80"/>
      <c r="L1310" s="80"/>
      <c r="M1310" s="80"/>
      <c r="N1310" s="80"/>
    </row>
    <row r="1311" spans="1:14" x14ac:dyDescent="0.2">
      <c r="A1311" s="80"/>
      <c r="B1311" s="80"/>
      <c r="C1311" s="80"/>
      <c r="D1311" s="80"/>
      <c r="E1311" s="80"/>
      <c r="F1311" s="80"/>
      <c r="G1311" s="80"/>
      <c r="H1311" s="80"/>
      <c r="I1311" s="80"/>
      <c r="J1311" s="80"/>
      <c r="K1311" s="80"/>
      <c r="L1311" s="80"/>
      <c r="M1311" s="80"/>
      <c r="N1311" s="80"/>
    </row>
    <row r="1312" spans="1:14" x14ac:dyDescent="0.2">
      <c r="A1312" s="80"/>
      <c r="B1312" s="80"/>
      <c r="C1312" s="80"/>
      <c r="D1312" s="80"/>
      <c r="E1312" s="80"/>
      <c r="F1312" s="80"/>
      <c r="G1312" s="80"/>
      <c r="H1312" s="80"/>
      <c r="I1312" s="80"/>
      <c r="J1312" s="80"/>
      <c r="K1312" s="80"/>
      <c r="L1312" s="80"/>
      <c r="M1312" s="80"/>
      <c r="N1312" s="80"/>
    </row>
    <row r="1313" spans="1:14" x14ac:dyDescent="0.2">
      <c r="A1313" s="80"/>
      <c r="B1313" s="80"/>
      <c r="C1313" s="80"/>
      <c r="D1313" s="80"/>
      <c r="E1313" s="80"/>
      <c r="F1313" s="80"/>
      <c r="G1313" s="80"/>
      <c r="H1313" s="80"/>
      <c r="I1313" s="80"/>
      <c r="J1313" s="80"/>
      <c r="K1313" s="80"/>
      <c r="L1313" s="80"/>
      <c r="M1313" s="80"/>
      <c r="N1313" s="80"/>
    </row>
    <row r="1314" spans="1:14" x14ac:dyDescent="0.2">
      <c r="A1314" s="80"/>
      <c r="B1314" s="80"/>
      <c r="C1314" s="80"/>
      <c r="D1314" s="80"/>
      <c r="E1314" s="80"/>
      <c r="F1314" s="80"/>
      <c r="G1314" s="80"/>
      <c r="H1314" s="80"/>
      <c r="I1314" s="80"/>
      <c r="J1314" s="80"/>
      <c r="K1314" s="80"/>
      <c r="L1314" s="80"/>
      <c r="M1314" s="80"/>
      <c r="N1314" s="80"/>
    </row>
    <row r="1315" spans="1:14" x14ac:dyDescent="0.2">
      <c r="A1315" s="80"/>
      <c r="B1315" s="80"/>
      <c r="C1315" s="80"/>
      <c r="D1315" s="80"/>
      <c r="E1315" s="80"/>
      <c r="F1315" s="80"/>
      <c r="G1315" s="80"/>
      <c r="H1315" s="80"/>
      <c r="I1315" s="80"/>
      <c r="J1315" s="80"/>
      <c r="K1315" s="80"/>
      <c r="L1315" s="80"/>
      <c r="M1315" s="80"/>
      <c r="N1315" s="80"/>
    </row>
    <row r="1316" spans="1:14" x14ac:dyDescent="0.2">
      <c r="A1316" s="80"/>
      <c r="B1316" s="80"/>
      <c r="C1316" s="80"/>
      <c r="D1316" s="80"/>
      <c r="E1316" s="80"/>
      <c r="F1316" s="80"/>
      <c r="G1316" s="80"/>
      <c r="H1316" s="80"/>
      <c r="I1316" s="80"/>
      <c r="J1316" s="80"/>
      <c r="K1316" s="80"/>
      <c r="L1316" s="80"/>
      <c r="M1316" s="80"/>
      <c r="N1316" s="80"/>
    </row>
    <row r="1317" spans="1:14" x14ac:dyDescent="0.2">
      <c r="A1317" s="80"/>
      <c r="B1317" s="80"/>
      <c r="C1317" s="80"/>
      <c r="D1317" s="80"/>
      <c r="E1317" s="80"/>
      <c r="F1317" s="80"/>
      <c r="G1317" s="80"/>
      <c r="H1317" s="80"/>
      <c r="I1317" s="80"/>
      <c r="J1317" s="80"/>
      <c r="K1317" s="80"/>
      <c r="L1317" s="80"/>
      <c r="M1317" s="80"/>
      <c r="N1317" s="80"/>
    </row>
    <row r="1318" spans="1:14" x14ac:dyDescent="0.2">
      <c r="A1318" s="80"/>
      <c r="B1318" s="80"/>
      <c r="C1318" s="80"/>
      <c r="D1318" s="80"/>
      <c r="E1318" s="80"/>
      <c r="F1318" s="80"/>
      <c r="G1318" s="80"/>
      <c r="H1318" s="80"/>
      <c r="I1318" s="80"/>
      <c r="J1318" s="80"/>
      <c r="K1318" s="80"/>
      <c r="L1318" s="80"/>
      <c r="M1318" s="80"/>
      <c r="N1318" s="80"/>
    </row>
    <row r="1319" spans="1:14" x14ac:dyDescent="0.2">
      <c r="A1319" s="80"/>
      <c r="B1319" s="80"/>
      <c r="C1319" s="80"/>
      <c r="D1319" s="80"/>
      <c r="E1319" s="80"/>
      <c r="F1319" s="80"/>
      <c r="G1319" s="80"/>
      <c r="H1319" s="80"/>
      <c r="I1319" s="80"/>
      <c r="J1319" s="80"/>
      <c r="K1319" s="80"/>
      <c r="L1319" s="80"/>
      <c r="M1319" s="80"/>
      <c r="N1319" s="80"/>
    </row>
    <row r="1320" spans="1:14" x14ac:dyDescent="0.2">
      <c r="A1320" s="80"/>
      <c r="B1320" s="80"/>
      <c r="C1320" s="80"/>
      <c r="D1320" s="80"/>
      <c r="E1320" s="80"/>
      <c r="F1320" s="80"/>
      <c r="G1320" s="80"/>
      <c r="H1320" s="80"/>
      <c r="I1320" s="80"/>
      <c r="J1320" s="80"/>
      <c r="K1320" s="80"/>
      <c r="L1320" s="80"/>
      <c r="M1320" s="80"/>
      <c r="N1320" s="80"/>
    </row>
    <row r="1321" spans="1:14" x14ac:dyDescent="0.2">
      <c r="A1321" s="80"/>
      <c r="B1321" s="80"/>
      <c r="C1321" s="80"/>
      <c r="D1321" s="80"/>
      <c r="E1321" s="80"/>
      <c r="F1321" s="80"/>
      <c r="G1321" s="80"/>
      <c r="H1321" s="80"/>
      <c r="I1321" s="80"/>
      <c r="J1321" s="80"/>
      <c r="K1321" s="80"/>
      <c r="L1321" s="80"/>
      <c r="M1321" s="80"/>
      <c r="N1321" s="80"/>
    </row>
    <row r="1322" spans="1:14" x14ac:dyDescent="0.2">
      <c r="A1322" s="80"/>
      <c r="B1322" s="80"/>
      <c r="C1322" s="80"/>
      <c r="D1322" s="80"/>
      <c r="E1322" s="80"/>
      <c r="F1322" s="80"/>
      <c r="G1322" s="80"/>
      <c r="H1322" s="80"/>
      <c r="I1322" s="80"/>
      <c r="J1322" s="80"/>
      <c r="K1322" s="80"/>
      <c r="L1322" s="80"/>
      <c r="M1322" s="80"/>
      <c r="N1322" s="80"/>
    </row>
    <row r="1323" spans="1:14" x14ac:dyDescent="0.2">
      <c r="A1323" s="80"/>
      <c r="B1323" s="80"/>
      <c r="C1323" s="80"/>
      <c r="D1323" s="80"/>
      <c r="E1323" s="80"/>
      <c r="F1323" s="80"/>
      <c r="G1323" s="80"/>
      <c r="H1323" s="80"/>
      <c r="I1323" s="80"/>
      <c r="J1323" s="80"/>
      <c r="K1323" s="80"/>
      <c r="L1323" s="80"/>
      <c r="M1323" s="80"/>
      <c r="N1323" s="80"/>
    </row>
    <row r="1324" spans="1:14" x14ac:dyDescent="0.2">
      <c r="A1324" s="80"/>
      <c r="B1324" s="80"/>
      <c r="C1324" s="80"/>
      <c r="D1324" s="80"/>
      <c r="E1324" s="80"/>
      <c r="F1324" s="80"/>
      <c r="G1324" s="80"/>
      <c r="H1324" s="80"/>
      <c r="I1324" s="80"/>
      <c r="J1324" s="80"/>
      <c r="K1324" s="80"/>
      <c r="L1324" s="80"/>
      <c r="M1324" s="80"/>
      <c r="N1324" s="80"/>
    </row>
    <row r="1325" spans="1:14" x14ac:dyDescent="0.2">
      <c r="A1325" s="80"/>
      <c r="B1325" s="80"/>
      <c r="C1325" s="80"/>
      <c r="D1325" s="80"/>
      <c r="E1325" s="80"/>
      <c r="F1325" s="80"/>
      <c r="G1325" s="80"/>
      <c r="H1325" s="80"/>
      <c r="I1325" s="80"/>
      <c r="J1325" s="80"/>
      <c r="K1325" s="80"/>
      <c r="L1325" s="80"/>
      <c r="M1325" s="80"/>
      <c r="N1325" s="80"/>
    </row>
    <row r="1326" spans="1:14" x14ac:dyDescent="0.2">
      <c r="A1326" s="80"/>
      <c r="B1326" s="80"/>
      <c r="C1326" s="80"/>
      <c r="D1326" s="80"/>
      <c r="E1326" s="80"/>
      <c r="F1326" s="80"/>
      <c r="G1326" s="80"/>
      <c r="H1326" s="80"/>
      <c r="I1326" s="80"/>
      <c r="J1326" s="80"/>
      <c r="K1326" s="80"/>
      <c r="L1326" s="80"/>
      <c r="M1326" s="80"/>
      <c r="N1326" s="80"/>
    </row>
    <row r="1327" spans="1:14" x14ac:dyDescent="0.2">
      <c r="A1327" s="80"/>
      <c r="B1327" s="80"/>
      <c r="C1327" s="80"/>
      <c r="D1327" s="80"/>
      <c r="E1327" s="80"/>
      <c r="F1327" s="80"/>
      <c r="G1327" s="80"/>
      <c r="H1327" s="80"/>
      <c r="I1327" s="80"/>
      <c r="J1327" s="80"/>
      <c r="K1327" s="80"/>
      <c r="L1327" s="80"/>
      <c r="M1327" s="80"/>
      <c r="N1327" s="80"/>
    </row>
    <row r="1328" spans="1:14" x14ac:dyDescent="0.2">
      <c r="A1328" s="80"/>
      <c r="B1328" s="80"/>
      <c r="C1328" s="80"/>
      <c r="D1328" s="80"/>
      <c r="E1328" s="80"/>
      <c r="F1328" s="80"/>
      <c r="G1328" s="80"/>
      <c r="H1328" s="80"/>
      <c r="I1328" s="80"/>
      <c r="J1328" s="80"/>
      <c r="K1328" s="80"/>
      <c r="L1328" s="80"/>
      <c r="M1328" s="80"/>
      <c r="N1328" s="80"/>
    </row>
    <row r="1329" spans="1:14" x14ac:dyDescent="0.2">
      <c r="A1329" s="80"/>
      <c r="B1329" s="80"/>
      <c r="C1329" s="80"/>
      <c r="D1329" s="80"/>
      <c r="E1329" s="80"/>
      <c r="F1329" s="80"/>
      <c r="G1329" s="80"/>
      <c r="H1329" s="80"/>
      <c r="I1329" s="80"/>
      <c r="J1329" s="80"/>
      <c r="K1329" s="80"/>
      <c r="L1329" s="80"/>
      <c r="M1329" s="80"/>
      <c r="N1329" s="80"/>
    </row>
    <row r="1330" spans="1:14" x14ac:dyDescent="0.2">
      <c r="A1330" s="80"/>
      <c r="B1330" s="80"/>
      <c r="C1330" s="80"/>
      <c r="D1330" s="80"/>
      <c r="E1330" s="80"/>
      <c r="F1330" s="80"/>
      <c r="G1330" s="80"/>
      <c r="H1330" s="80"/>
      <c r="I1330" s="80"/>
      <c r="J1330" s="80"/>
      <c r="K1330" s="80"/>
      <c r="L1330" s="80"/>
      <c r="M1330" s="80"/>
      <c r="N1330" s="80"/>
    </row>
    <row r="1331" spans="1:14" x14ac:dyDescent="0.2">
      <c r="A1331" s="80"/>
      <c r="B1331" s="80"/>
      <c r="C1331" s="80"/>
      <c r="D1331" s="80"/>
      <c r="E1331" s="80"/>
      <c r="F1331" s="80"/>
      <c r="G1331" s="80"/>
      <c r="H1331" s="80"/>
      <c r="I1331" s="80"/>
      <c r="J1331" s="80"/>
      <c r="K1331" s="80"/>
      <c r="L1331" s="80"/>
      <c r="M1331" s="80"/>
      <c r="N1331" s="80"/>
    </row>
    <row r="1332" spans="1:14" x14ac:dyDescent="0.2">
      <c r="A1332" s="80"/>
      <c r="B1332" s="80"/>
      <c r="C1332" s="80"/>
      <c r="D1332" s="80"/>
      <c r="E1332" s="80"/>
      <c r="F1332" s="80"/>
      <c r="G1332" s="80"/>
      <c r="H1332" s="80"/>
      <c r="I1332" s="80"/>
      <c r="J1332" s="80"/>
      <c r="K1332" s="80"/>
      <c r="L1332" s="80"/>
      <c r="M1332" s="80"/>
      <c r="N1332" s="80"/>
    </row>
    <row r="1333" spans="1:14" x14ac:dyDescent="0.2">
      <c r="A1333" s="80"/>
      <c r="B1333" s="80"/>
      <c r="C1333" s="80"/>
      <c r="D1333" s="80"/>
      <c r="E1333" s="80"/>
      <c r="F1333" s="80"/>
      <c r="G1333" s="80"/>
      <c r="H1333" s="80"/>
      <c r="I1333" s="80"/>
      <c r="J1333" s="80"/>
      <c r="K1333" s="80"/>
      <c r="L1333" s="80"/>
      <c r="M1333" s="80"/>
      <c r="N1333" s="80"/>
    </row>
    <row r="1334" spans="1:14" x14ac:dyDescent="0.2">
      <c r="A1334" s="80"/>
      <c r="B1334" s="80"/>
      <c r="C1334" s="80"/>
      <c r="D1334" s="80"/>
      <c r="E1334" s="80"/>
      <c r="F1334" s="80"/>
      <c r="G1334" s="80"/>
      <c r="H1334" s="80"/>
      <c r="I1334" s="80"/>
      <c r="J1334" s="80"/>
      <c r="K1334" s="80"/>
      <c r="L1334" s="80"/>
      <c r="M1334" s="80"/>
      <c r="N1334" s="80"/>
    </row>
    <row r="1335" spans="1:14" x14ac:dyDescent="0.2">
      <c r="A1335" s="80"/>
      <c r="B1335" s="80"/>
      <c r="C1335" s="80"/>
      <c r="D1335" s="80"/>
      <c r="E1335" s="80"/>
      <c r="F1335" s="80"/>
      <c r="G1335" s="80"/>
      <c r="H1335" s="80"/>
      <c r="I1335" s="80"/>
      <c r="J1335" s="80"/>
      <c r="K1335" s="80"/>
      <c r="L1335" s="80"/>
      <c r="M1335" s="80"/>
      <c r="N1335" s="80"/>
    </row>
    <row r="1336" spans="1:14" x14ac:dyDescent="0.2">
      <c r="A1336" s="80"/>
      <c r="B1336" s="80"/>
      <c r="C1336" s="80"/>
      <c r="D1336" s="80"/>
      <c r="E1336" s="80"/>
      <c r="F1336" s="80"/>
      <c r="G1336" s="80"/>
      <c r="H1336" s="80"/>
      <c r="I1336" s="80"/>
      <c r="J1336" s="80"/>
      <c r="K1336" s="80"/>
      <c r="L1336" s="80"/>
      <c r="M1336" s="80"/>
      <c r="N1336" s="80"/>
    </row>
    <row r="1337" spans="1:14" x14ac:dyDescent="0.2">
      <c r="A1337" s="80"/>
      <c r="B1337" s="80"/>
      <c r="C1337" s="80"/>
      <c r="D1337" s="80"/>
      <c r="E1337" s="80"/>
      <c r="F1337" s="80"/>
      <c r="G1337" s="80"/>
      <c r="H1337" s="80"/>
      <c r="I1337" s="80"/>
      <c r="J1337" s="80"/>
      <c r="K1337" s="80"/>
      <c r="L1337" s="80"/>
      <c r="M1337" s="80"/>
      <c r="N1337" s="80"/>
    </row>
    <row r="1338" spans="1:14" x14ac:dyDescent="0.2">
      <c r="A1338" s="80"/>
      <c r="B1338" s="80"/>
      <c r="C1338" s="80"/>
      <c r="D1338" s="80"/>
      <c r="E1338" s="80"/>
      <c r="F1338" s="80"/>
      <c r="G1338" s="80"/>
      <c r="H1338" s="80"/>
      <c r="I1338" s="80"/>
      <c r="J1338" s="80"/>
      <c r="K1338" s="80"/>
      <c r="L1338" s="80"/>
      <c r="M1338" s="80"/>
      <c r="N1338" s="80"/>
    </row>
    <row r="1339" spans="1:14" x14ac:dyDescent="0.2">
      <c r="A1339" s="80"/>
      <c r="B1339" s="80"/>
      <c r="C1339" s="80"/>
      <c r="D1339" s="80"/>
      <c r="E1339" s="80"/>
      <c r="F1339" s="80"/>
      <c r="G1339" s="80"/>
      <c r="H1339" s="80"/>
      <c r="I1339" s="80"/>
      <c r="J1339" s="80"/>
      <c r="K1339" s="80"/>
      <c r="L1339" s="80"/>
      <c r="M1339" s="80"/>
      <c r="N1339" s="80"/>
    </row>
    <row r="1340" spans="1:14" x14ac:dyDescent="0.2">
      <c r="A1340" s="80"/>
      <c r="B1340" s="80"/>
      <c r="C1340" s="80"/>
      <c r="D1340" s="80"/>
      <c r="E1340" s="80"/>
      <c r="F1340" s="80"/>
      <c r="G1340" s="80"/>
      <c r="H1340" s="80"/>
      <c r="I1340" s="80"/>
      <c r="J1340" s="80"/>
      <c r="K1340" s="80"/>
      <c r="L1340" s="80"/>
      <c r="M1340" s="80"/>
      <c r="N1340" s="80"/>
    </row>
    <row r="1341" spans="1:14" x14ac:dyDescent="0.2">
      <c r="A1341" s="80"/>
      <c r="B1341" s="80"/>
      <c r="C1341" s="80"/>
      <c r="D1341" s="80"/>
      <c r="E1341" s="80"/>
      <c r="F1341" s="80"/>
      <c r="G1341" s="80"/>
      <c r="H1341" s="80"/>
      <c r="I1341" s="80"/>
      <c r="J1341" s="80"/>
      <c r="K1341" s="80"/>
      <c r="L1341" s="80"/>
      <c r="M1341" s="80"/>
      <c r="N1341" s="80"/>
    </row>
    <row r="1342" spans="1:14" x14ac:dyDescent="0.2">
      <c r="A1342" s="80"/>
      <c r="B1342" s="80"/>
      <c r="C1342" s="80"/>
      <c r="D1342" s="80"/>
      <c r="E1342" s="80"/>
      <c r="F1342" s="80"/>
      <c r="G1342" s="80"/>
      <c r="H1342" s="80"/>
      <c r="I1342" s="80"/>
      <c r="J1342" s="80"/>
      <c r="K1342" s="80"/>
      <c r="L1342" s="80"/>
      <c r="M1342" s="80"/>
      <c r="N1342" s="80"/>
    </row>
    <row r="1343" spans="1:14" x14ac:dyDescent="0.2">
      <c r="A1343" s="80"/>
      <c r="B1343" s="80"/>
      <c r="C1343" s="80"/>
      <c r="D1343" s="80"/>
      <c r="E1343" s="80"/>
      <c r="F1343" s="80"/>
      <c r="G1343" s="80"/>
      <c r="H1343" s="80"/>
      <c r="I1343" s="80"/>
      <c r="J1343" s="80"/>
      <c r="K1343" s="80"/>
      <c r="L1343" s="80"/>
      <c r="M1343" s="80"/>
      <c r="N1343" s="80"/>
    </row>
    <row r="1344" spans="1:14" x14ac:dyDescent="0.2">
      <c r="A1344" s="80"/>
      <c r="B1344" s="80"/>
      <c r="C1344" s="80"/>
      <c r="D1344" s="80"/>
      <c r="E1344" s="80"/>
      <c r="F1344" s="80"/>
      <c r="G1344" s="80"/>
      <c r="H1344" s="80"/>
      <c r="I1344" s="80"/>
      <c r="J1344" s="80"/>
      <c r="K1344" s="80"/>
      <c r="L1344" s="80"/>
      <c r="M1344" s="80"/>
      <c r="N1344" s="80"/>
    </row>
    <row r="1345" spans="1:14" x14ac:dyDescent="0.2">
      <c r="A1345" s="80"/>
      <c r="B1345" s="80"/>
      <c r="C1345" s="80"/>
      <c r="D1345" s="80"/>
      <c r="E1345" s="80"/>
      <c r="F1345" s="80"/>
      <c r="G1345" s="80"/>
      <c r="H1345" s="80"/>
      <c r="I1345" s="80"/>
      <c r="J1345" s="80"/>
      <c r="K1345" s="80"/>
      <c r="L1345" s="80"/>
      <c r="M1345" s="80"/>
      <c r="N1345" s="80"/>
    </row>
    <row r="1346" spans="1:14" x14ac:dyDescent="0.2">
      <c r="A1346" s="80"/>
      <c r="B1346" s="80"/>
      <c r="C1346" s="80"/>
      <c r="D1346" s="80"/>
      <c r="E1346" s="80"/>
      <c r="F1346" s="80"/>
      <c r="G1346" s="80"/>
      <c r="H1346" s="80"/>
      <c r="I1346" s="80"/>
      <c r="J1346" s="80"/>
      <c r="K1346" s="80"/>
      <c r="L1346" s="80"/>
      <c r="M1346" s="80"/>
      <c r="N1346" s="80"/>
    </row>
    <row r="1347" spans="1:14" x14ac:dyDescent="0.2">
      <c r="A1347" s="80"/>
      <c r="B1347" s="80"/>
      <c r="C1347" s="80"/>
      <c r="D1347" s="80"/>
      <c r="E1347" s="80"/>
      <c r="F1347" s="80"/>
      <c r="G1347" s="80"/>
      <c r="H1347" s="80"/>
      <c r="I1347" s="80"/>
      <c r="J1347" s="80"/>
      <c r="K1347" s="80"/>
      <c r="L1347" s="80"/>
      <c r="M1347" s="80"/>
      <c r="N1347" s="80"/>
    </row>
    <row r="1348" spans="1:14" x14ac:dyDescent="0.2">
      <c r="A1348" s="80"/>
      <c r="B1348" s="80"/>
      <c r="C1348" s="80"/>
      <c r="D1348" s="80"/>
      <c r="E1348" s="80"/>
      <c r="F1348" s="80"/>
      <c r="G1348" s="80"/>
      <c r="H1348" s="80"/>
      <c r="I1348" s="80"/>
      <c r="J1348" s="80"/>
      <c r="K1348" s="80"/>
      <c r="L1348" s="80"/>
      <c r="M1348" s="80"/>
      <c r="N1348" s="80"/>
    </row>
    <row r="1349" spans="1:14" x14ac:dyDescent="0.2">
      <c r="A1349" s="80"/>
      <c r="B1349" s="80"/>
      <c r="C1349" s="80"/>
      <c r="D1349" s="80"/>
      <c r="E1349" s="80"/>
      <c r="F1349" s="80"/>
      <c r="G1349" s="80"/>
      <c r="H1349" s="80"/>
      <c r="I1349" s="80"/>
      <c r="J1349" s="80"/>
      <c r="K1349" s="80"/>
      <c r="L1349" s="80"/>
      <c r="M1349" s="80"/>
      <c r="N1349" s="80"/>
    </row>
    <row r="1350" spans="1:14" x14ac:dyDescent="0.2">
      <c r="A1350" s="80"/>
      <c r="B1350" s="80"/>
      <c r="C1350" s="80"/>
      <c r="D1350" s="80"/>
      <c r="E1350" s="80"/>
      <c r="F1350" s="80"/>
      <c r="G1350" s="80"/>
      <c r="H1350" s="80"/>
      <c r="I1350" s="80"/>
      <c r="J1350" s="80"/>
      <c r="K1350" s="80"/>
      <c r="L1350" s="80"/>
      <c r="M1350" s="80"/>
      <c r="N1350" s="80"/>
    </row>
    <row r="1351" spans="1:14" x14ac:dyDescent="0.2">
      <c r="A1351" s="80"/>
      <c r="B1351" s="80"/>
      <c r="C1351" s="80"/>
      <c r="D1351" s="80"/>
      <c r="E1351" s="80"/>
      <c r="F1351" s="80"/>
      <c r="G1351" s="80"/>
      <c r="H1351" s="80"/>
      <c r="I1351" s="80"/>
      <c r="J1351" s="80"/>
      <c r="K1351" s="80"/>
      <c r="L1351" s="80"/>
      <c r="M1351" s="80"/>
      <c r="N1351" s="80"/>
    </row>
    <row r="1352" spans="1:14" x14ac:dyDescent="0.2">
      <c r="A1352" s="80"/>
      <c r="B1352" s="80"/>
      <c r="C1352" s="80"/>
      <c r="D1352" s="80"/>
      <c r="E1352" s="80"/>
      <c r="F1352" s="80"/>
      <c r="G1352" s="80"/>
      <c r="H1352" s="80"/>
      <c r="I1352" s="80"/>
      <c r="J1352" s="80"/>
      <c r="K1352" s="80"/>
      <c r="L1352" s="80"/>
      <c r="M1352" s="80"/>
      <c r="N1352" s="80"/>
    </row>
    <row r="1353" spans="1:14" x14ac:dyDescent="0.2">
      <c r="A1353" s="80"/>
      <c r="B1353" s="80"/>
      <c r="C1353" s="80"/>
      <c r="D1353" s="80"/>
      <c r="E1353" s="80"/>
      <c r="F1353" s="80"/>
      <c r="G1353" s="80"/>
      <c r="H1353" s="80"/>
      <c r="I1353" s="80"/>
      <c r="J1353" s="80"/>
      <c r="K1353" s="80"/>
      <c r="L1353" s="80"/>
      <c r="M1353" s="80"/>
      <c r="N1353" s="80"/>
    </row>
    <row r="1354" spans="1:14" x14ac:dyDescent="0.2">
      <c r="A1354" s="80"/>
      <c r="B1354" s="80"/>
      <c r="C1354" s="80"/>
      <c r="D1354" s="80"/>
      <c r="E1354" s="80"/>
      <c r="F1354" s="80"/>
      <c r="G1354" s="80"/>
      <c r="H1354" s="80"/>
      <c r="I1354" s="80"/>
      <c r="J1354" s="80"/>
      <c r="K1354" s="80"/>
      <c r="L1354" s="80"/>
      <c r="M1354" s="80"/>
      <c r="N1354" s="80"/>
    </row>
    <row r="1355" spans="1:14" x14ac:dyDescent="0.2">
      <c r="A1355" s="80"/>
      <c r="B1355" s="80"/>
      <c r="C1355" s="80"/>
      <c r="D1355" s="80"/>
      <c r="E1355" s="80"/>
      <c r="F1355" s="80"/>
      <c r="G1355" s="80"/>
      <c r="H1355" s="80"/>
      <c r="I1355" s="80"/>
      <c r="J1355" s="80"/>
      <c r="K1355" s="80"/>
      <c r="L1355" s="80"/>
      <c r="M1355" s="80"/>
      <c r="N1355" s="80"/>
    </row>
    <row r="1356" spans="1:14" x14ac:dyDescent="0.2">
      <c r="A1356" s="80"/>
      <c r="B1356" s="80"/>
      <c r="C1356" s="80"/>
      <c r="D1356" s="80"/>
      <c r="E1356" s="80"/>
      <c r="F1356" s="80"/>
      <c r="G1356" s="80"/>
      <c r="H1356" s="80"/>
      <c r="I1356" s="80"/>
      <c r="J1356" s="80"/>
      <c r="K1356" s="80"/>
      <c r="L1356" s="80"/>
      <c r="M1356" s="80"/>
      <c r="N1356" s="80"/>
    </row>
    <row r="1357" spans="1:14" x14ac:dyDescent="0.2">
      <c r="A1357" s="80"/>
      <c r="B1357" s="80"/>
      <c r="C1357" s="80"/>
      <c r="D1357" s="80"/>
      <c r="E1357" s="80"/>
      <c r="F1357" s="80"/>
      <c r="G1357" s="80"/>
      <c r="H1357" s="80"/>
      <c r="I1357" s="80"/>
      <c r="J1357" s="80"/>
      <c r="K1357" s="80"/>
      <c r="L1357" s="80"/>
      <c r="M1357" s="80"/>
      <c r="N1357" s="80"/>
    </row>
    <row r="1358" spans="1:14" x14ac:dyDescent="0.2">
      <c r="A1358" s="80"/>
      <c r="B1358" s="80"/>
      <c r="C1358" s="80"/>
      <c r="D1358" s="80"/>
      <c r="E1358" s="80"/>
      <c r="F1358" s="80"/>
      <c r="G1358" s="80"/>
      <c r="H1358" s="80"/>
      <c r="I1358" s="80"/>
      <c r="J1358" s="80"/>
      <c r="K1358" s="80"/>
      <c r="L1358" s="80"/>
      <c r="M1358" s="80"/>
      <c r="N1358" s="80"/>
    </row>
    <row r="1359" spans="1:14" x14ac:dyDescent="0.2">
      <c r="A1359" s="80"/>
      <c r="B1359" s="80"/>
      <c r="C1359" s="80"/>
      <c r="D1359" s="80"/>
      <c r="E1359" s="80"/>
      <c r="F1359" s="80"/>
      <c r="G1359" s="80"/>
      <c r="H1359" s="80"/>
      <c r="I1359" s="80"/>
      <c r="J1359" s="80"/>
      <c r="K1359" s="80"/>
      <c r="L1359" s="80"/>
      <c r="M1359" s="80"/>
      <c r="N1359" s="80"/>
    </row>
    <row r="1360" spans="1:14" x14ac:dyDescent="0.2">
      <c r="A1360" s="80"/>
      <c r="B1360" s="80"/>
      <c r="C1360" s="80"/>
      <c r="D1360" s="80"/>
      <c r="E1360" s="80"/>
      <c r="F1360" s="80"/>
      <c r="G1360" s="80"/>
      <c r="H1360" s="80"/>
      <c r="I1360" s="80"/>
      <c r="J1360" s="80"/>
      <c r="K1360" s="80"/>
      <c r="L1360" s="80"/>
      <c r="M1360" s="80"/>
      <c r="N1360" s="80"/>
    </row>
    <row r="1361" spans="1:14" x14ac:dyDescent="0.2">
      <c r="A1361" s="80"/>
      <c r="B1361" s="80"/>
      <c r="C1361" s="80"/>
      <c r="D1361" s="80"/>
      <c r="E1361" s="80"/>
      <c r="F1361" s="80"/>
      <c r="G1361" s="80"/>
      <c r="H1361" s="80"/>
      <c r="I1361" s="80"/>
      <c r="J1361" s="80"/>
      <c r="K1361" s="80"/>
      <c r="L1361" s="80"/>
      <c r="M1361" s="80"/>
      <c r="N1361" s="80"/>
    </row>
    <row r="1362" spans="1:14" x14ac:dyDescent="0.2">
      <c r="A1362" s="80"/>
      <c r="B1362" s="80"/>
      <c r="C1362" s="80"/>
      <c r="D1362" s="80"/>
      <c r="E1362" s="80"/>
      <c r="F1362" s="80"/>
      <c r="G1362" s="80"/>
      <c r="H1362" s="80"/>
      <c r="I1362" s="80"/>
      <c r="J1362" s="80"/>
      <c r="K1362" s="80"/>
      <c r="L1362" s="80"/>
      <c r="M1362" s="80"/>
      <c r="N1362" s="80"/>
    </row>
    <row r="1363" spans="1:14" x14ac:dyDescent="0.2">
      <c r="A1363" s="80"/>
      <c r="B1363" s="80"/>
      <c r="C1363" s="80"/>
      <c r="D1363" s="80"/>
      <c r="E1363" s="80"/>
      <c r="F1363" s="80"/>
      <c r="G1363" s="80"/>
      <c r="H1363" s="80"/>
      <c r="I1363" s="80"/>
      <c r="J1363" s="80"/>
      <c r="K1363" s="80"/>
      <c r="L1363" s="80"/>
      <c r="M1363" s="80"/>
      <c r="N1363" s="80"/>
    </row>
    <row r="1364" spans="1:14" x14ac:dyDescent="0.2">
      <c r="A1364" s="80"/>
      <c r="B1364" s="80"/>
      <c r="C1364" s="80"/>
      <c r="D1364" s="80"/>
      <c r="E1364" s="80"/>
      <c r="F1364" s="80"/>
      <c r="G1364" s="80"/>
      <c r="H1364" s="80"/>
      <c r="I1364" s="80"/>
      <c r="J1364" s="80"/>
      <c r="K1364" s="80"/>
      <c r="L1364" s="80"/>
      <c r="M1364" s="80"/>
      <c r="N1364" s="80"/>
    </row>
    <row r="1365" spans="1:14" x14ac:dyDescent="0.2">
      <c r="A1365" s="80"/>
      <c r="B1365" s="80"/>
      <c r="C1365" s="80"/>
      <c r="D1365" s="80"/>
      <c r="E1365" s="80"/>
      <c r="F1365" s="80"/>
      <c r="G1365" s="80"/>
      <c r="H1365" s="80"/>
      <c r="I1365" s="80"/>
      <c r="J1365" s="80"/>
      <c r="K1365" s="80"/>
      <c r="L1365" s="80"/>
      <c r="M1365" s="80"/>
      <c r="N1365" s="80"/>
    </row>
    <row r="1366" spans="1:14" x14ac:dyDescent="0.2">
      <c r="A1366" s="80"/>
      <c r="B1366" s="80"/>
      <c r="C1366" s="80"/>
      <c r="D1366" s="80"/>
      <c r="E1366" s="80"/>
      <c r="F1366" s="80"/>
      <c r="G1366" s="80"/>
      <c r="H1366" s="80"/>
      <c r="I1366" s="80"/>
      <c r="J1366" s="80"/>
      <c r="K1366" s="80"/>
      <c r="L1366" s="80"/>
      <c r="M1366" s="80"/>
      <c r="N1366" s="80"/>
    </row>
    <row r="1367" spans="1:14" x14ac:dyDescent="0.2">
      <c r="A1367" s="80"/>
      <c r="B1367" s="80"/>
      <c r="C1367" s="80"/>
      <c r="D1367" s="80"/>
      <c r="E1367" s="80"/>
      <c r="F1367" s="80"/>
      <c r="G1367" s="80"/>
      <c r="H1367" s="80"/>
      <c r="I1367" s="80"/>
      <c r="J1367" s="80"/>
      <c r="K1367" s="80"/>
      <c r="L1367" s="80"/>
      <c r="M1367" s="80"/>
      <c r="N1367" s="80"/>
    </row>
    <row r="1368" spans="1:14" x14ac:dyDescent="0.2">
      <c r="A1368" s="80"/>
      <c r="B1368" s="80"/>
      <c r="C1368" s="80"/>
      <c r="D1368" s="80"/>
      <c r="E1368" s="80"/>
      <c r="F1368" s="80"/>
      <c r="G1368" s="80"/>
      <c r="H1368" s="80"/>
      <c r="I1368" s="80"/>
      <c r="J1368" s="80"/>
      <c r="K1368" s="80"/>
      <c r="L1368" s="80"/>
      <c r="M1368" s="80"/>
      <c r="N1368" s="80"/>
    </row>
    <row r="1369" spans="1:14" x14ac:dyDescent="0.2">
      <c r="A1369" s="80"/>
      <c r="B1369" s="80"/>
      <c r="C1369" s="80"/>
      <c r="D1369" s="80"/>
      <c r="E1369" s="80"/>
      <c r="F1369" s="80"/>
      <c r="G1369" s="80"/>
      <c r="H1369" s="80"/>
      <c r="I1369" s="80"/>
      <c r="J1369" s="80"/>
      <c r="K1369" s="80"/>
      <c r="L1369" s="80"/>
      <c r="M1369" s="80"/>
      <c r="N1369" s="80"/>
    </row>
    <row r="1370" spans="1:14" x14ac:dyDescent="0.2">
      <c r="A1370" s="80"/>
      <c r="B1370" s="80"/>
      <c r="C1370" s="80"/>
      <c r="D1370" s="80"/>
      <c r="E1370" s="80"/>
      <c r="F1370" s="80"/>
      <c r="G1370" s="80"/>
      <c r="H1370" s="80"/>
      <c r="I1370" s="80"/>
      <c r="J1370" s="80"/>
      <c r="K1370" s="80"/>
      <c r="L1370" s="80"/>
      <c r="M1370" s="80"/>
      <c r="N1370" s="80"/>
    </row>
    <row r="1371" spans="1:14" x14ac:dyDescent="0.2">
      <c r="A1371" s="80"/>
      <c r="B1371" s="80"/>
      <c r="C1371" s="80"/>
      <c r="D1371" s="80"/>
      <c r="E1371" s="80"/>
      <c r="F1371" s="80"/>
      <c r="G1371" s="80"/>
      <c r="H1371" s="80"/>
      <c r="I1371" s="80"/>
      <c r="J1371" s="80"/>
      <c r="K1371" s="80"/>
      <c r="L1371" s="80"/>
      <c r="M1371" s="80"/>
      <c r="N1371" s="80"/>
    </row>
    <row r="1372" spans="1:14" x14ac:dyDescent="0.2">
      <c r="A1372" s="80"/>
      <c r="B1372" s="80"/>
      <c r="C1372" s="80"/>
      <c r="D1372" s="80"/>
      <c r="E1372" s="80"/>
      <c r="F1372" s="80"/>
      <c r="G1372" s="80"/>
      <c r="H1372" s="80"/>
      <c r="I1372" s="80"/>
      <c r="J1372" s="80"/>
      <c r="K1372" s="80"/>
      <c r="L1372" s="80"/>
      <c r="M1372" s="80"/>
      <c r="N1372" s="80"/>
    </row>
    <row r="1373" spans="1:14" x14ac:dyDescent="0.2">
      <c r="A1373" s="80"/>
      <c r="B1373" s="80"/>
      <c r="C1373" s="80"/>
      <c r="D1373" s="80"/>
      <c r="E1373" s="80"/>
      <c r="F1373" s="80"/>
      <c r="G1373" s="80"/>
      <c r="H1373" s="80"/>
      <c r="I1373" s="80"/>
      <c r="J1373" s="80"/>
      <c r="K1373" s="80"/>
      <c r="L1373" s="80"/>
      <c r="M1373" s="80"/>
      <c r="N1373" s="80"/>
    </row>
    <row r="1374" spans="1:14" x14ac:dyDescent="0.2">
      <c r="A1374" s="80"/>
      <c r="B1374" s="80"/>
      <c r="C1374" s="80"/>
      <c r="D1374" s="80"/>
      <c r="E1374" s="80"/>
      <c r="F1374" s="80"/>
      <c r="G1374" s="80"/>
      <c r="H1374" s="80"/>
      <c r="I1374" s="80"/>
      <c r="J1374" s="80"/>
      <c r="K1374" s="80"/>
      <c r="L1374" s="80"/>
      <c r="M1374" s="80"/>
      <c r="N1374" s="80"/>
    </row>
    <row r="1375" spans="1:14" x14ac:dyDescent="0.2">
      <c r="A1375" s="80"/>
      <c r="B1375" s="80"/>
      <c r="C1375" s="80"/>
      <c r="D1375" s="80"/>
      <c r="E1375" s="80"/>
      <c r="F1375" s="80"/>
      <c r="G1375" s="80"/>
      <c r="H1375" s="80"/>
      <c r="I1375" s="80"/>
      <c r="J1375" s="80"/>
      <c r="K1375" s="80"/>
      <c r="L1375" s="80"/>
      <c r="M1375" s="80"/>
      <c r="N1375" s="80"/>
    </row>
    <row r="1376" spans="1:14" x14ac:dyDescent="0.2">
      <c r="A1376" s="80"/>
      <c r="B1376" s="80"/>
      <c r="C1376" s="80"/>
      <c r="D1376" s="80"/>
      <c r="E1376" s="80"/>
      <c r="F1376" s="80"/>
      <c r="G1376" s="80"/>
      <c r="H1376" s="80"/>
      <c r="I1376" s="80"/>
      <c r="J1376" s="80"/>
      <c r="K1376" s="80"/>
      <c r="L1376" s="80"/>
      <c r="M1376" s="80"/>
      <c r="N1376" s="80"/>
    </row>
    <row r="1377" spans="1:14" x14ac:dyDescent="0.2">
      <c r="A1377" s="80"/>
      <c r="B1377" s="80"/>
      <c r="C1377" s="80"/>
      <c r="D1377" s="80"/>
      <c r="E1377" s="80"/>
      <c r="F1377" s="80"/>
      <c r="G1377" s="80"/>
      <c r="H1377" s="80"/>
      <c r="I1377" s="80"/>
      <c r="J1377" s="80"/>
      <c r="K1377" s="80"/>
      <c r="L1377" s="80"/>
      <c r="M1377" s="80"/>
      <c r="N1377" s="80"/>
    </row>
    <row r="1378" spans="1:14" x14ac:dyDescent="0.2">
      <c r="A1378" s="80"/>
      <c r="B1378" s="80"/>
      <c r="C1378" s="80"/>
      <c r="D1378" s="80"/>
      <c r="E1378" s="80"/>
      <c r="F1378" s="80"/>
      <c r="G1378" s="80"/>
      <c r="H1378" s="80"/>
      <c r="I1378" s="80"/>
      <c r="J1378" s="80"/>
      <c r="K1378" s="80"/>
      <c r="L1378" s="80"/>
      <c r="M1378" s="80"/>
      <c r="N1378" s="80"/>
    </row>
    <row r="1379" spans="1:14" x14ac:dyDescent="0.2">
      <c r="A1379" s="80"/>
      <c r="B1379" s="80"/>
      <c r="C1379" s="80"/>
      <c r="D1379" s="80"/>
      <c r="E1379" s="80"/>
      <c r="F1379" s="80"/>
      <c r="G1379" s="80"/>
      <c r="H1379" s="80"/>
      <c r="I1379" s="80"/>
      <c r="J1379" s="80"/>
      <c r="K1379" s="80"/>
      <c r="L1379" s="80"/>
      <c r="M1379" s="80"/>
      <c r="N1379" s="80"/>
    </row>
    <row r="1380" spans="1:14" x14ac:dyDescent="0.2">
      <c r="A1380" s="80"/>
      <c r="B1380" s="80"/>
      <c r="C1380" s="80"/>
      <c r="D1380" s="80"/>
      <c r="E1380" s="80"/>
      <c r="F1380" s="80"/>
      <c r="G1380" s="80"/>
      <c r="H1380" s="80"/>
      <c r="I1380" s="80"/>
      <c r="J1380" s="80"/>
      <c r="K1380" s="80"/>
      <c r="L1380" s="80"/>
      <c r="M1380" s="80"/>
      <c r="N1380" s="80"/>
    </row>
    <row r="1381" spans="1:14" x14ac:dyDescent="0.2">
      <c r="A1381" s="80"/>
      <c r="B1381" s="80"/>
      <c r="C1381" s="80"/>
      <c r="D1381" s="80"/>
      <c r="E1381" s="80"/>
      <c r="F1381" s="80"/>
      <c r="G1381" s="80"/>
      <c r="H1381" s="80"/>
      <c r="I1381" s="80"/>
      <c r="J1381" s="80"/>
      <c r="K1381" s="80"/>
      <c r="L1381" s="80"/>
      <c r="M1381" s="80"/>
      <c r="N1381" s="80"/>
    </row>
    <row r="1382" spans="1:14" x14ac:dyDescent="0.2">
      <c r="A1382" s="80"/>
      <c r="B1382" s="80"/>
      <c r="C1382" s="80"/>
      <c r="D1382" s="80"/>
      <c r="E1382" s="80"/>
      <c r="F1382" s="80"/>
      <c r="G1382" s="80"/>
      <c r="H1382" s="80"/>
      <c r="I1382" s="80"/>
      <c r="J1382" s="80"/>
      <c r="K1382" s="80"/>
      <c r="L1382" s="80"/>
      <c r="M1382" s="80"/>
      <c r="N1382" s="80"/>
    </row>
    <row r="1383" spans="1:14" x14ac:dyDescent="0.2">
      <c r="A1383" s="80"/>
      <c r="B1383" s="80"/>
      <c r="C1383" s="80"/>
      <c r="D1383" s="80"/>
      <c r="E1383" s="80"/>
      <c r="F1383" s="80"/>
      <c r="G1383" s="80"/>
      <c r="H1383" s="80"/>
      <c r="I1383" s="80"/>
      <c r="J1383" s="80"/>
      <c r="K1383" s="80"/>
      <c r="L1383" s="80"/>
      <c r="M1383" s="80"/>
      <c r="N1383" s="80"/>
    </row>
    <row r="1384" spans="1:14" x14ac:dyDescent="0.2">
      <c r="A1384" s="80"/>
      <c r="B1384" s="80"/>
      <c r="C1384" s="80"/>
      <c r="D1384" s="80"/>
      <c r="E1384" s="80"/>
      <c r="F1384" s="80"/>
      <c r="G1384" s="80"/>
      <c r="H1384" s="80"/>
      <c r="I1384" s="80"/>
      <c r="J1384" s="80"/>
      <c r="K1384" s="80"/>
      <c r="L1384" s="80"/>
      <c r="M1384" s="80"/>
      <c r="N1384" s="80"/>
    </row>
    <row r="1385" spans="1:14" x14ac:dyDescent="0.2">
      <c r="A1385" s="80"/>
      <c r="B1385" s="80"/>
      <c r="C1385" s="80"/>
      <c r="D1385" s="80"/>
      <c r="E1385" s="80"/>
      <c r="F1385" s="80"/>
      <c r="G1385" s="80"/>
      <c r="H1385" s="80"/>
      <c r="I1385" s="80"/>
      <c r="J1385" s="80"/>
      <c r="K1385" s="80"/>
      <c r="L1385" s="80"/>
      <c r="M1385" s="80"/>
      <c r="N1385" s="80"/>
    </row>
    <row r="1386" spans="1:14" x14ac:dyDescent="0.2">
      <c r="A1386" s="80"/>
      <c r="B1386" s="80"/>
      <c r="C1386" s="80"/>
      <c r="D1386" s="80"/>
      <c r="E1386" s="80"/>
      <c r="F1386" s="80"/>
      <c r="G1386" s="80"/>
      <c r="H1386" s="80"/>
      <c r="I1386" s="80"/>
      <c r="J1386" s="80"/>
      <c r="K1386" s="80"/>
      <c r="L1386" s="80"/>
      <c r="M1386" s="80"/>
      <c r="N1386" s="80"/>
    </row>
    <row r="1387" spans="1:14" x14ac:dyDescent="0.2">
      <c r="A1387" s="80"/>
      <c r="B1387" s="80"/>
      <c r="C1387" s="80"/>
      <c r="D1387" s="80"/>
      <c r="E1387" s="80"/>
      <c r="F1387" s="80"/>
      <c r="G1387" s="80"/>
      <c r="H1387" s="80"/>
      <c r="I1387" s="80"/>
      <c r="J1387" s="80"/>
      <c r="K1387" s="80"/>
      <c r="L1387" s="80"/>
      <c r="M1387" s="80"/>
      <c r="N1387" s="80"/>
    </row>
    <row r="1388" spans="1:14" x14ac:dyDescent="0.2">
      <c r="A1388" s="80"/>
      <c r="B1388" s="80"/>
      <c r="C1388" s="80"/>
      <c r="D1388" s="80"/>
      <c r="E1388" s="80"/>
      <c r="F1388" s="80"/>
      <c r="G1388" s="80"/>
      <c r="H1388" s="80"/>
      <c r="I1388" s="80"/>
      <c r="J1388" s="80"/>
      <c r="K1388" s="80"/>
      <c r="L1388" s="80"/>
      <c r="M1388" s="80"/>
      <c r="N1388" s="80"/>
    </row>
    <row r="1389" spans="1:14" x14ac:dyDescent="0.2">
      <c r="A1389" s="80"/>
      <c r="B1389" s="80"/>
      <c r="C1389" s="80"/>
      <c r="D1389" s="80"/>
      <c r="E1389" s="80"/>
      <c r="F1389" s="80"/>
      <c r="G1389" s="80"/>
      <c r="H1389" s="80"/>
      <c r="I1389" s="80"/>
      <c r="J1389" s="80"/>
      <c r="K1389" s="80"/>
      <c r="L1389" s="80"/>
      <c r="M1389" s="80"/>
      <c r="N1389" s="80"/>
    </row>
    <row r="1390" spans="1:14" x14ac:dyDescent="0.2">
      <c r="A1390" s="80"/>
      <c r="B1390" s="80"/>
      <c r="C1390" s="80"/>
      <c r="D1390" s="80"/>
      <c r="E1390" s="80"/>
      <c r="F1390" s="80"/>
      <c r="G1390" s="80"/>
      <c r="H1390" s="80"/>
      <c r="I1390" s="80"/>
      <c r="J1390" s="80"/>
      <c r="K1390" s="80"/>
      <c r="L1390" s="80"/>
      <c r="M1390" s="80"/>
      <c r="N1390" s="80"/>
    </row>
    <row r="1391" spans="1:14" x14ac:dyDescent="0.2">
      <c r="A1391" s="80"/>
      <c r="B1391" s="80"/>
      <c r="C1391" s="80"/>
      <c r="D1391" s="80"/>
      <c r="E1391" s="80"/>
      <c r="F1391" s="80"/>
      <c r="G1391" s="80"/>
      <c r="H1391" s="80"/>
      <c r="I1391" s="80"/>
      <c r="J1391" s="80"/>
      <c r="K1391" s="80"/>
      <c r="L1391" s="80"/>
      <c r="M1391" s="80"/>
      <c r="N1391" s="80"/>
    </row>
    <row r="1392" spans="1:14" x14ac:dyDescent="0.2">
      <c r="A1392" s="80"/>
      <c r="B1392" s="80"/>
      <c r="C1392" s="80"/>
      <c r="D1392" s="80"/>
      <c r="E1392" s="80"/>
      <c r="F1392" s="80"/>
      <c r="G1392" s="80"/>
      <c r="H1392" s="80"/>
      <c r="I1392" s="80"/>
      <c r="J1392" s="80"/>
      <c r="K1392" s="80"/>
      <c r="L1392" s="80"/>
      <c r="M1392" s="80"/>
      <c r="N1392" s="80"/>
    </row>
    <row r="1393" spans="1:14" x14ac:dyDescent="0.2">
      <c r="A1393" s="80"/>
      <c r="B1393" s="80"/>
      <c r="C1393" s="80"/>
      <c r="D1393" s="80"/>
      <c r="E1393" s="80"/>
      <c r="F1393" s="80"/>
      <c r="G1393" s="80"/>
      <c r="H1393" s="80"/>
      <c r="I1393" s="80"/>
      <c r="J1393" s="80"/>
      <c r="K1393" s="80"/>
      <c r="L1393" s="80"/>
      <c r="M1393" s="80"/>
      <c r="N1393" s="80"/>
    </row>
    <row r="1394" spans="1:14" x14ac:dyDescent="0.2">
      <c r="A1394" s="80"/>
      <c r="B1394" s="80"/>
      <c r="C1394" s="80"/>
      <c r="D1394" s="80"/>
      <c r="E1394" s="80"/>
      <c r="F1394" s="80"/>
      <c r="G1394" s="80"/>
      <c r="H1394" s="80"/>
      <c r="I1394" s="80"/>
      <c r="J1394" s="80"/>
      <c r="K1394" s="80"/>
      <c r="L1394" s="80"/>
      <c r="M1394" s="80"/>
      <c r="N1394" s="80"/>
    </row>
    <row r="1395" spans="1:14" x14ac:dyDescent="0.2">
      <c r="A1395" s="80"/>
      <c r="B1395" s="80"/>
      <c r="C1395" s="80"/>
      <c r="D1395" s="80"/>
      <c r="E1395" s="80"/>
      <c r="F1395" s="80"/>
      <c r="G1395" s="80"/>
      <c r="H1395" s="80"/>
      <c r="I1395" s="80"/>
      <c r="J1395" s="80"/>
      <c r="K1395" s="80"/>
      <c r="L1395" s="80"/>
      <c r="M1395" s="80"/>
      <c r="N1395" s="80"/>
    </row>
    <row r="1396" spans="1:14" x14ac:dyDescent="0.2">
      <c r="A1396" s="80"/>
      <c r="B1396" s="80"/>
      <c r="C1396" s="80"/>
      <c r="D1396" s="80"/>
      <c r="E1396" s="80"/>
      <c r="F1396" s="80"/>
      <c r="G1396" s="80"/>
      <c r="H1396" s="80"/>
      <c r="I1396" s="80"/>
      <c r="J1396" s="80"/>
      <c r="K1396" s="80"/>
      <c r="L1396" s="80"/>
      <c r="M1396" s="80"/>
      <c r="N1396" s="80"/>
    </row>
    <row r="1397" spans="1:14" x14ac:dyDescent="0.2">
      <c r="A1397" s="80"/>
      <c r="B1397" s="80"/>
      <c r="C1397" s="80"/>
      <c r="D1397" s="80"/>
      <c r="E1397" s="80"/>
      <c r="F1397" s="80"/>
      <c r="G1397" s="80"/>
      <c r="H1397" s="80"/>
      <c r="I1397" s="80"/>
      <c r="J1397" s="80"/>
      <c r="K1397" s="80"/>
      <c r="L1397" s="80"/>
      <c r="M1397" s="80"/>
      <c r="N1397" s="80"/>
    </row>
    <row r="1398" spans="1:14" x14ac:dyDescent="0.2">
      <c r="A1398" s="80"/>
      <c r="B1398" s="80"/>
      <c r="C1398" s="80"/>
      <c r="D1398" s="80"/>
      <c r="E1398" s="80"/>
      <c r="F1398" s="80"/>
      <c r="G1398" s="80"/>
      <c r="H1398" s="80"/>
      <c r="I1398" s="80"/>
      <c r="J1398" s="80"/>
      <c r="K1398" s="80"/>
      <c r="L1398" s="80"/>
      <c r="M1398" s="80"/>
      <c r="N1398" s="80"/>
    </row>
    <row r="1399" spans="1:14" x14ac:dyDescent="0.2">
      <c r="A1399" s="80"/>
      <c r="B1399" s="80"/>
      <c r="C1399" s="80"/>
      <c r="D1399" s="80"/>
      <c r="E1399" s="80"/>
      <c r="F1399" s="80"/>
      <c r="G1399" s="80"/>
      <c r="H1399" s="80"/>
      <c r="I1399" s="80"/>
      <c r="J1399" s="80"/>
      <c r="K1399" s="80"/>
      <c r="L1399" s="80"/>
      <c r="M1399" s="80"/>
      <c r="N1399" s="80"/>
    </row>
    <row r="1400" spans="1:14" x14ac:dyDescent="0.2">
      <c r="A1400" s="80"/>
      <c r="B1400" s="80"/>
      <c r="C1400" s="80"/>
      <c r="D1400" s="80"/>
      <c r="E1400" s="80"/>
      <c r="F1400" s="80"/>
      <c r="G1400" s="80"/>
      <c r="H1400" s="80"/>
      <c r="I1400" s="80"/>
      <c r="J1400" s="80"/>
      <c r="K1400" s="80"/>
      <c r="L1400" s="80"/>
      <c r="M1400" s="80"/>
      <c r="N1400" s="80"/>
    </row>
    <row r="1401" spans="1:14" x14ac:dyDescent="0.2">
      <c r="A1401" s="80"/>
      <c r="B1401" s="80"/>
      <c r="C1401" s="80"/>
      <c r="D1401" s="80"/>
      <c r="E1401" s="80"/>
      <c r="F1401" s="80"/>
      <c r="G1401" s="80"/>
      <c r="H1401" s="80"/>
      <c r="I1401" s="80"/>
      <c r="J1401" s="80"/>
      <c r="K1401" s="80"/>
      <c r="L1401" s="80"/>
      <c r="M1401" s="80"/>
      <c r="N1401" s="80"/>
    </row>
    <row r="1402" spans="1:14" x14ac:dyDescent="0.2">
      <c r="A1402" s="80"/>
      <c r="B1402" s="80"/>
      <c r="C1402" s="80"/>
      <c r="D1402" s="80"/>
      <c r="E1402" s="80"/>
      <c r="F1402" s="80"/>
      <c r="G1402" s="80"/>
      <c r="H1402" s="80"/>
      <c r="I1402" s="80"/>
      <c r="J1402" s="80"/>
      <c r="K1402" s="80"/>
      <c r="L1402" s="80"/>
      <c r="M1402" s="80"/>
      <c r="N1402" s="80"/>
    </row>
    <row r="1403" spans="1:14" x14ac:dyDescent="0.2">
      <c r="A1403" s="80"/>
      <c r="B1403" s="80"/>
      <c r="C1403" s="80"/>
      <c r="D1403" s="80"/>
      <c r="E1403" s="80"/>
      <c r="F1403" s="80"/>
      <c r="G1403" s="80"/>
      <c r="H1403" s="80"/>
      <c r="I1403" s="80"/>
      <c r="J1403" s="80"/>
      <c r="K1403" s="80"/>
      <c r="L1403" s="80"/>
      <c r="M1403" s="80"/>
      <c r="N1403" s="80"/>
    </row>
    <row r="1404" spans="1:14" x14ac:dyDescent="0.2">
      <c r="A1404" s="80"/>
      <c r="B1404" s="80"/>
      <c r="C1404" s="80"/>
      <c r="D1404" s="80"/>
      <c r="E1404" s="80"/>
      <c r="F1404" s="80"/>
      <c r="G1404" s="80"/>
      <c r="H1404" s="80"/>
      <c r="I1404" s="80"/>
      <c r="J1404" s="80"/>
      <c r="K1404" s="80"/>
      <c r="L1404" s="80"/>
      <c r="M1404" s="80"/>
      <c r="N1404" s="80"/>
    </row>
    <row r="1405" spans="1:14" x14ac:dyDescent="0.2">
      <c r="A1405" s="80"/>
      <c r="B1405" s="80"/>
      <c r="C1405" s="80"/>
      <c r="D1405" s="80"/>
      <c r="E1405" s="80"/>
      <c r="F1405" s="80"/>
      <c r="G1405" s="80"/>
      <c r="H1405" s="80"/>
      <c r="I1405" s="80"/>
      <c r="J1405" s="80"/>
      <c r="K1405" s="80"/>
      <c r="L1405" s="80"/>
      <c r="M1405" s="80"/>
      <c r="N1405" s="80"/>
    </row>
    <row r="1406" spans="1:14" x14ac:dyDescent="0.2">
      <c r="A1406" s="80"/>
      <c r="B1406" s="80"/>
      <c r="C1406" s="80"/>
      <c r="D1406" s="80"/>
      <c r="E1406" s="80"/>
      <c r="F1406" s="80"/>
      <c r="G1406" s="80"/>
      <c r="H1406" s="80"/>
      <c r="I1406" s="80"/>
      <c r="J1406" s="80"/>
      <c r="K1406" s="80"/>
      <c r="L1406" s="80"/>
      <c r="M1406" s="80"/>
      <c r="N1406" s="80"/>
    </row>
    <row r="1407" spans="1:14" x14ac:dyDescent="0.2">
      <c r="A1407" s="80"/>
      <c r="B1407" s="80"/>
      <c r="C1407" s="80"/>
      <c r="D1407" s="80"/>
      <c r="E1407" s="80"/>
      <c r="F1407" s="80"/>
      <c r="G1407" s="80"/>
      <c r="H1407" s="80"/>
      <c r="I1407" s="80"/>
      <c r="J1407" s="80"/>
      <c r="K1407" s="80"/>
      <c r="L1407" s="80"/>
      <c r="M1407" s="80"/>
      <c r="N1407" s="80"/>
    </row>
    <row r="1408" spans="1:14" x14ac:dyDescent="0.2">
      <c r="A1408" s="80"/>
      <c r="B1408" s="80"/>
      <c r="C1408" s="80"/>
      <c r="D1408" s="80"/>
      <c r="E1408" s="80"/>
      <c r="F1408" s="80"/>
      <c r="G1408" s="80"/>
      <c r="H1408" s="80"/>
      <c r="I1408" s="80"/>
      <c r="J1408" s="80"/>
      <c r="K1408" s="80"/>
      <c r="L1408" s="80"/>
      <c r="M1408" s="80"/>
      <c r="N1408" s="80"/>
    </row>
    <row r="1409" spans="1:14" x14ac:dyDescent="0.2">
      <c r="A1409" s="80"/>
      <c r="B1409" s="80"/>
      <c r="C1409" s="80"/>
      <c r="D1409" s="80"/>
      <c r="E1409" s="80"/>
      <c r="F1409" s="80"/>
      <c r="G1409" s="80"/>
      <c r="H1409" s="80"/>
      <c r="I1409" s="80"/>
      <c r="J1409" s="80"/>
      <c r="K1409" s="80"/>
      <c r="L1409" s="80"/>
      <c r="M1409" s="80"/>
      <c r="N1409" s="80"/>
    </row>
    <row r="1410" spans="1:14" x14ac:dyDescent="0.2">
      <c r="A1410" s="80"/>
      <c r="B1410" s="80"/>
      <c r="C1410" s="80"/>
      <c r="D1410" s="80"/>
      <c r="E1410" s="80"/>
      <c r="F1410" s="80"/>
      <c r="G1410" s="80"/>
      <c r="H1410" s="80"/>
      <c r="I1410" s="80"/>
      <c r="J1410" s="80"/>
      <c r="K1410" s="80"/>
      <c r="L1410" s="80"/>
      <c r="M1410" s="80"/>
      <c r="N1410" s="80"/>
    </row>
    <row r="1411" spans="1:14" x14ac:dyDescent="0.2">
      <c r="A1411" s="80"/>
      <c r="B1411" s="80"/>
      <c r="C1411" s="80"/>
      <c r="D1411" s="80"/>
      <c r="E1411" s="80"/>
      <c r="F1411" s="80"/>
      <c r="G1411" s="80"/>
      <c r="H1411" s="80"/>
      <c r="I1411" s="80"/>
      <c r="J1411" s="80"/>
      <c r="K1411" s="80"/>
      <c r="L1411" s="80"/>
      <c r="M1411" s="80"/>
      <c r="N1411" s="80"/>
    </row>
    <row r="1412" spans="1:14" x14ac:dyDescent="0.2">
      <c r="A1412" s="80"/>
      <c r="B1412" s="80"/>
      <c r="C1412" s="80"/>
      <c r="D1412" s="80"/>
      <c r="E1412" s="80"/>
      <c r="F1412" s="80"/>
      <c r="G1412" s="80"/>
      <c r="H1412" s="80"/>
      <c r="I1412" s="80"/>
      <c r="J1412" s="80"/>
      <c r="K1412" s="80"/>
      <c r="L1412" s="80"/>
      <c r="M1412" s="80"/>
      <c r="N1412" s="80"/>
    </row>
    <row r="1413" spans="1:14" x14ac:dyDescent="0.2">
      <c r="A1413" s="80"/>
      <c r="B1413" s="80"/>
      <c r="C1413" s="80"/>
      <c r="D1413" s="80"/>
      <c r="E1413" s="80"/>
      <c r="F1413" s="80"/>
      <c r="G1413" s="80"/>
      <c r="H1413" s="80"/>
      <c r="I1413" s="80"/>
      <c r="J1413" s="80"/>
      <c r="K1413" s="80"/>
      <c r="L1413" s="80"/>
      <c r="M1413" s="80"/>
      <c r="N1413" s="80"/>
    </row>
    <row r="1414" spans="1:14" x14ac:dyDescent="0.2">
      <c r="A1414" s="80"/>
      <c r="B1414" s="80"/>
      <c r="C1414" s="80"/>
      <c r="D1414" s="80"/>
      <c r="E1414" s="80"/>
      <c r="F1414" s="80"/>
      <c r="G1414" s="80"/>
      <c r="H1414" s="80"/>
      <c r="I1414" s="80"/>
      <c r="J1414" s="80"/>
      <c r="K1414" s="80"/>
      <c r="L1414" s="80"/>
      <c r="M1414" s="80"/>
      <c r="N1414" s="80"/>
    </row>
    <row r="1415" spans="1:14" x14ac:dyDescent="0.2">
      <c r="A1415" s="80"/>
      <c r="B1415" s="80"/>
      <c r="C1415" s="80"/>
      <c r="D1415" s="80"/>
      <c r="E1415" s="80"/>
      <c r="F1415" s="80"/>
      <c r="G1415" s="80"/>
      <c r="H1415" s="80"/>
      <c r="I1415" s="80"/>
      <c r="J1415" s="80"/>
      <c r="K1415" s="80"/>
      <c r="L1415" s="80"/>
      <c r="M1415" s="80"/>
      <c r="N1415" s="80"/>
    </row>
    <row r="1416" spans="1:14" x14ac:dyDescent="0.2">
      <c r="A1416" s="80"/>
      <c r="B1416" s="80"/>
      <c r="C1416" s="80"/>
      <c r="D1416" s="80"/>
      <c r="E1416" s="80"/>
      <c r="F1416" s="80"/>
      <c r="G1416" s="80"/>
      <c r="H1416" s="80"/>
      <c r="I1416" s="80"/>
      <c r="J1416" s="80"/>
      <c r="K1416" s="80"/>
      <c r="L1416" s="80"/>
      <c r="M1416" s="80"/>
      <c r="N1416" s="80"/>
    </row>
    <row r="1417" spans="1:14" x14ac:dyDescent="0.2">
      <c r="A1417" s="80"/>
      <c r="B1417" s="80"/>
      <c r="C1417" s="80"/>
      <c r="D1417" s="80"/>
      <c r="E1417" s="80"/>
      <c r="F1417" s="80"/>
      <c r="G1417" s="80"/>
      <c r="H1417" s="80"/>
      <c r="I1417" s="80"/>
      <c r="J1417" s="80"/>
      <c r="K1417" s="80"/>
      <c r="L1417" s="80"/>
      <c r="M1417" s="80"/>
      <c r="N1417" s="80"/>
    </row>
    <row r="1418" spans="1:14" x14ac:dyDescent="0.2">
      <c r="A1418" s="80"/>
      <c r="B1418" s="80"/>
      <c r="C1418" s="80"/>
      <c r="D1418" s="80"/>
      <c r="E1418" s="80"/>
      <c r="F1418" s="80"/>
      <c r="G1418" s="80"/>
      <c r="H1418" s="80"/>
      <c r="I1418" s="80"/>
      <c r="J1418" s="80"/>
      <c r="K1418" s="80"/>
      <c r="L1418" s="80"/>
      <c r="M1418" s="80"/>
      <c r="N1418" s="80"/>
    </row>
    <row r="1419" spans="1:14" x14ac:dyDescent="0.2">
      <c r="A1419" s="80"/>
      <c r="B1419" s="80"/>
      <c r="C1419" s="80"/>
      <c r="D1419" s="80"/>
      <c r="E1419" s="80"/>
      <c r="F1419" s="80"/>
      <c r="G1419" s="80"/>
      <c r="H1419" s="80"/>
      <c r="I1419" s="80"/>
      <c r="J1419" s="80"/>
      <c r="K1419" s="80"/>
      <c r="L1419" s="80"/>
      <c r="M1419" s="80"/>
      <c r="N1419" s="80"/>
    </row>
    <row r="1420" spans="1:14" x14ac:dyDescent="0.2">
      <c r="A1420" s="80"/>
      <c r="B1420" s="80"/>
      <c r="C1420" s="80"/>
      <c r="D1420" s="80"/>
      <c r="E1420" s="80"/>
      <c r="F1420" s="80"/>
      <c r="G1420" s="80"/>
      <c r="H1420" s="80"/>
      <c r="I1420" s="80"/>
      <c r="J1420" s="80"/>
      <c r="K1420" s="80"/>
      <c r="L1420" s="80"/>
      <c r="M1420" s="80"/>
      <c r="N1420" s="80"/>
    </row>
    <row r="1421" spans="1:14" x14ac:dyDescent="0.2">
      <c r="A1421" s="80"/>
      <c r="B1421" s="80"/>
      <c r="C1421" s="80"/>
      <c r="D1421" s="80"/>
      <c r="E1421" s="80"/>
      <c r="F1421" s="80"/>
      <c r="G1421" s="80"/>
      <c r="H1421" s="80"/>
      <c r="I1421" s="80"/>
      <c r="J1421" s="80"/>
      <c r="K1421" s="80"/>
      <c r="L1421" s="80"/>
      <c r="M1421" s="80"/>
      <c r="N1421" s="80"/>
    </row>
    <row r="1422" spans="1:14" x14ac:dyDescent="0.2">
      <c r="A1422" s="80"/>
      <c r="B1422" s="80"/>
      <c r="C1422" s="80"/>
      <c r="D1422" s="80"/>
      <c r="E1422" s="80"/>
      <c r="F1422" s="80"/>
      <c r="G1422" s="80"/>
      <c r="H1422" s="80"/>
      <c r="I1422" s="80"/>
      <c r="J1422" s="80"/>
      <c r="K1422" s="80"/>
      <c r="L1422" s="80"/>
      <c r="M1422" s="80"/>
      <c r="N1422" s="80"/>
    </row>
    <row r="1423" spans="1:14" x14ac:dyDescent="0.2">
      <c r="A1423" s="80"/>
      <c r="B1423" s="80"/>
      <c r="C1423" s="80"/>
      <c r="D1423" s="80"/>
      <c r="E1423" s="80"/>
      <c r="F1423" s="80"/>
      <c r="G1423" s="80"/>
      <c r="H1423" s="80"/>
      <c r="I1423" s="80"/>
      <c r="J1423" s="80"/>
      <c r="K1423" s="80"/>
      <c r="L1423" s="80"/>
      <c r="M1423" s="80"/>
      <c r="N1423" s="80"/>
    </row>
    <row r="1424" spans="1:14" x14ac:dyDescent="0.2">
      <c r="A1424" s="80"/>
      <c r="B1424" s="80"/>
      <c r="C1424" s="80"/>
      <c r="D1424" s="80"/>
      <c r="E1424" s="80"/>
      <c r="F1424" s="80"/>
      <c r="G1424" s="80"/>
      <c r="H1424" s="80"/>
      <c r="I1424" s="80"/>
      <c r="J1424" s="80"/>
      <c r="K1424" s="80"/>
      <c r="L1424" s="80"/>
      <c r="M1424" s="80"/>
      <c r="N1424" s="80"/>
    </row>
    <row r="1425" spans="1:14" x14ac:dyDescent="0.2">
      <c r="A1425" s="80"/>
      <c r="B1425" s="80"/>
      <c r="C1425" s="80"/>
      <c r="D1425" s="80"/>
      <c r="E1425" s="80"/>
      <c r="F1425" s="80"/>
      <c r="G1425" s="80"/>
      <c r="H1425" s="80"/>
      <c r="I1425" s="80"/>
      <c r="J1425" s="80"/>
      <c r="K1425" s="80"/>
      <c r="L1425" s="80"/>
      <c r="M1425" s="80"/>
      <c r="N1425" s="80"/>
    </row>
  </sheetData>
  <sheetProtection algorithmName="SHA-512" hashValue="/QXlq1MCHAk/EGinN20NovnxLGEhBU3QOGZY7aJuzMyeb8PMjLyOj5wxVhAlgmU5JSk0xYQ782hGbZ9lJLhPow==" saltValue="gYNbQtwyDVM9Nv1KT5FWzg==" spinCount="100000" sheet="1" objects="1" scenarios="1"/>
  <mergeCells count="4">
    <mergeCell ref="E6:H6"/>
    <mergeCell ref="A8:N8"/>
    <mergeCell ref="A40:N40"/>
    <mergeCell ref="A3:O3"/>
  </mergeCells>
  <phoneticPr fontId="0" type="noConversion"/>
  <pageMargins left="1.4" right="0.75" top="0.26" bottom="1" header="0.26" footer="0"/>
  <pageSetup orientation="portrait" horizontalDpi="300" verticalDpi="300" copies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</vt:i4>
      </vt:variant>
      <vt:variant>
        <vt:lpstr>Gráficos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Inicio</vt:lpstr>
      <vt:lpstr>Cálculos</vt:lpstr>
      <vt:lpstr>Resultados</vt:lpstr>
      <vt:lpstr>Oct-Ene-Mar</vt:lpstr>
      <vt:lpstr>Jun-Sep-Dic</vt:lpstr>
      <vt:lpstr>Anual</vt:lpstr>
      <vt:lpstr>Resultados!Área_de_impresión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Clima</dc:creator>
  <cp:lastModifiedBy>Fabio D. Alabar</cp:lastModifiedBy>
  <cp:lastPrinted>2005-07-05T13:23:02Z</cp:lastPrinted>
  <dcterms:created xsi:type="dcterms:W3CDTF">2003-04-21T19:40:34Z</dcterms:created>
  <dcterms:modified xsi:type="dcterms:W3CDTF">2017-06-14T01:34:27Z</dcterms:modified>
</cp:coreProperties>
</file>